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FY2025 Budget Info\"/>
    </mc:Choice>
  </mc:AlternateContent>
  <xr:revisionPtr revIDLastSave="0" documentId="13_ncr:1_{DF00918A-5CD3-47C0-A50F-0D9F201B519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Example" sheetId="1" r:id="rId1"/>
    <sheet name="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F9" i="2"/>
  <c r="I19" i="2"/>
  <c r="I17" i="2"/>
  <c r="I15" i="2"/>
  <c r="I13" i="2"/>
  <c r="I11" i="2"/>
  <c r="O19" i="2"/>
  <c r="O17" i="2"/>
  <c r="O15" i="2"/>
  <c r="T20" i="1" l="1"/>
  <c r="M19" i="1"/>
  <c r="N19" i="1" s="1"/>
  <c r="F19" i="1"/>
  <c r="I19" i="1" s="1"/>
  <c r="N17" i="1"/>
  <c r="P17" i="1" s="1"/>
  <c r="R17" i="1" s="1"/>
  <c r="M17" i="1"/>
  <c r="I17" i="1"/>
  <c r="F17" i="1"/>
  <c r="M15" i="1"/>
  <c r="N15" i="1" s="1"/>
  <c r="F15" i="1"/>
  <c r="I15" i="1" s="1"/>
  <c r="M13" i="1"/>
  <c r="N13" i="1" s="1"/>
  <c r="O13" i="1" s="1"/>
  <c r="P13" i="1" s="1"/>
  <c r="R13" i="1" s="1"/>
  <c r="F13" i="1"/>
  <c r="I13" i="1" s="1"/>
  <c r="M11" i="1"/>
  <c r="N11" i="1" s="1"/>
  <c r="F11" i="1"/>
  <c r="I11" i="1" s="1"/>
  <c r="M9" i="1"/>
  <c r="N9" i="1" s="1"/>
  <c r="F9" i="1"/>
  <c r="E20" i="1" l="1"/>
  <c r="I9" i="1"/>
  <c r="H20" i="1" s="1"/>
  <c r="O11" i="1"/>
  <c r="P11" i="1"/>
  <c r="R11" i="1" s="1"/>
  <c r="P19" i="1"/>
  <c r="R19" i="1" s="1"/>
  <c r="O19" i="1"/>
  <c r="P15" i="1"/>
  <c r="R15" i="1" s="1"/>
  <c r="O15" i="1"/>
  <c r="O9" i="1"/>
  <c r="P9" i="1" s="1"/>
  <c r="R9" i="1" s="1"/>
  <c r="O17" i="1"/>
  <c r="Q20" i="1" l="1"/>
  <c r="Q22" i="1" s="1"/>
  <c r="T20" i="2" l="1"/>
  <c r="M19" i="2"/>
  <c r="N19" i="2" s="1"/>
  <c r="F19" i="2"/>
  <c r="M17" i="2"/>
  <c r="N17" i="2" s="1"/>
  <c r="F17" i="2"/>
  <c r="M15" i="2"/>
  <c r="N15" i="2" s="1"/>
  <c r="F15" i="2"/>
  <c r="M13" i="2"/>
  <c r="N13" i="2" s="1"/>
  <c r="F13" i="2"/>
  <c r="M11" i="2"/>
  <c r="N11" i="2" s="1"/>
  <c r="O11" i="2" s="1"/>
  <c r="F11" i="2"/>
  <c r="M9" i="2"/>
  <c r="O13" i="2" l="1"/>
  <c r="P13" i="2" s="1"/>
  <c r="R13" i="2" s="1"/>
  <c r="P15" i="2"/>
  <c r="P11" i="2"/>
  <c r="R11" i="2" s="1"/>
  <c r="P19" i="2"/>
  <c r="R19" i="2" s="1"/>
  <c r="P17" i="2"/>
  <c r="R17" i="2" s="1"/>
  <c r="R15" i="2"/>
  <c r="N9" i="2"/>
  <c r="E20" i="2"/>
  <c r="H20" i="2"/>
  <c r="P9" i="2" l="1"/>
  <c r="R9" i="2" s="1"/>
  <c r="Q20" i="2" s="1"/>
  <c r="Q22" i="2" s="1"/>
  <c r="O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Jasmine Williams</author>
  </authors>
  <commentList>
    <comment ref="E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You must include your name, social security number, and address to be reimbursed.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Day of departure/return must be indicated to calculate correctly on those dates.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Meal Receipts must be itemized per Board policy.</t>
        </r>
      </text>
    </comment>
    <comment ref="P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Excel will not allow over the per diem daily rate.
</t>
        </r>
      </text>
    </comment>
    <comment ref="E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 the miles to calculate correctly, rows cannot be skipped.</t>
        </r>
      </text>
    </comment>
  </commentList>
</comments>
</file>

<file path=xl/sharedStrings.xml><?xml version="1.0" encoding="utf-8"?>
<sst xmlns="http://schemas.openxmlformats.org/spreadsheetml/2006/main" count="134" uniqueCount="70">
  <si>
    <t>Employee Expense Statement</t>
  </si>
  <si>
    <t>Washington County Board of Education</t>
  </si>
  <si>
    <t>Name:</t>
  </si>
  <si>
    <t>Jane Doe</t>
  </si>
  <si>
    <t>SSNo.:</t>
  </si>
  <si>
    <t>123-45-6789</t>
  </si>
  <si>
    <t>Month Ending:</t>
  </si>
  <si>
    <t>Address:</t>
  </si>
  <si>
    <t>City:</t>
  </si>
  <si>
    <t>Sandersville</t>
  </si>
  <si>
    <t>State:</t>
  </si>
  <si>
    <t>GA</t>
  </si>
  <si>
    <t>Zip Code:</t>
  </si>
  <si>
    <t>Date</t>
  </si>
  <si>
    <t>Time Departed/Arrived</t>
  </si>
  <si>
    <t>From - To</t>
  </si>
  <si>
    <t>Odometer Reading</t>
  </si>
  <si>
    <t>Miles Used</t>
  </si>
  <si>
    <t>Common Carrier (Receipt)</t>
  </si>
  <si>
    <t>Taxi Limousine Bus</t>
  </si>
  <si>
    <t>Total Trans</t>
  </si>
  <si>
    <t>B'Fast</t>
  </si>
  <si>
    <t>Lunch</t>
  </si>
  <si>
    <t>Dinner</t>
  </si>
  <si>
    <t>Total Meals</t>
  </si>
  <si>
    <t>Lodging (receipt)</t>
  </si>
  <si>
    <t>Total Subst.</t>
  </si>
  <si>
    <t>Other Expense Identify</t>
  </si>
  <si>
    <t>Other Expense Amount</t>
  </si>
  <si>
    <t>Atlanta</t>
  </si>
  <si>
    <t>Link to the State of GA Travel Policy</t>
  </si>
  <si>
    <t>State Travel Policy | State Accounting Office of Georgia</t>
  </si>
  <si>
    <t>Link to the WCBOE Travel Policy &amp; Additional Travel Forms</t>
  </si>
  <si>
    <t>Finance | Wacoschools (washingtoncountyschoolsga.org)</t>
  </si>
  <si>
    <t>Total Mileage</t>
  </si>
  <si>
    <t xml:space="preserve">Total Trans.   </t>
  </si>
  <si>
    <t xml:space="preserve">Total Subsistence        </t>
  </si>
  <si>
    <t xml:space="preserve">Total Other </t>
  </si>
  <si>
    <t>Total Reimbursement</t>
  </si>
  <si>
    <t>Account Coding</t>
  </si>
  <si>
    <t xml:space="preserve">By signing this report, I certify to the best of my knowledge and belief that the report is true, complete and accurate </t>
  </si>
  <si>
    <t>Fund/Yr</t>
  </si>
  <si>
    <t>Program</t>
  </si>
  <si>
    <t>Function</t>
  </si>
  <si>
    <t>Object</t>
  </si>
  <si>
    <t>Subobj</t>
  </si>
  <si>
    <t>School</t>
  </si>
  <si>
    <t>Amount</t>
  </si>
  <si>
    <t xml:space="preserve">and the expenditures, disbursements and cash receipts are for the purposes and objectives set forth in the terms, </t>
  </si>
  <si>
    <t>conditions, and policies of the Local School System and any applicable Federal Award. I am aware that any</t>
  </si>
  <si>
    <t>false, fictitious, or fraudulent information or the ommission of any material fact, may subject me to criminal,</t>
  </si>
  <si>
    <t>civil or administrative penalties for fraud, false statements, false claims, or otherwise.</t>
  </si>
  <si>
    <t>Purpose of trip:</t>
  </si>
  <si>
    <t>GASB Summer Conference</t>
  </si>
  <si>
    <t>Employee's Signature</t>
  </si>
  <si>
    <t>Agenda Attached:</t>
  </si>
  <si>
    <t>Approver 1</t>
  </si>
  <si>
    <t>Yes</t>
  </si>
  <si>
    <t>No</t>
  </si>
  <si>
    <t>If no, explain:</t>
  </si>
  <si>
    <t>Approver 2</t>
  </si>
  <si>
    <t>Sum of Meals</t>
  </si>
  <si>
    <t>Day of Departure/Return Calculation</t>
  </si>
  <si>
    <t>Regular Day Calculation to not exceed $50</t>
  </si>
  <si>
    <t>Check if Day of Departure/Return</t>
  </si>
  <si>
    <t>Parking</t>
  </si>
  <si>
    <t>Valet Tip</t>
  </si>
  <si>
    <t>123 Smith Street</t>
  </si>
  <si>
    <t>May 2022</t>
  </si>
  <si>
    <t>Version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</si>
</sst>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;@"/>
    <numFmt numFmtId="165" formatCode=";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7"/>
      <name val="Arial"/>
    </font>
    <font>
      <sz val="7"/>
      <name val="Arial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8"/>
      <name val="Arial"/>
      <family val="2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/>
    <xf numFmtId="0" fontId="4" fillId="0" borderId="6" xfId="0" applyFont="1" applyBorder="1"/>
    <xf numFmtId="0" fontId="4" fillId="0" borderId="6" xfId="1" applyNumberFormat="1" applyFont="1" applyBorder="1" applyProtection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1" xfId="0" applyFont="1" applyBorder="1"/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4" fontId="4" fillId="0" borderId="6" xfId="1" applyFont="1" applyBorder="1" applyProtection="1">
      <protection locked="0"/>
    </xf>
    <xf numFmtId="44" fontId="4" fillId="0" borderId="6" xfId="1" applyFont="1" applyBorder="1" applyProtection="1"/>
    <xf numFmtId="164" fontId="4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0" xfId="0" applyFont="1" applyAlignment="1">
      <alignment horizontal="left"/>
    </xf>
    <xf numFmtId="0" fontId="8" fillId="0" borderId="6" xfId="0" applyFont="1" applyBorder="1"/>
    <xf numFmtId="0" fontId="5" fillId="0" borderId="0" xfId="2" applyProtection="1"/>
    <xf numFmtId="0" fontId="4" fillId="0" borderId="1" xfId="0" applyFont="1" applyBorder="1" applyAlignment="1">
      <alignment horizontal="left"/>
    </xf>
    <xf numFmtId="44" fontId="4" fillId="0" borderId="8" xfId="1" applyFont="1" applyBorder="1" applyProtection="1"/>
    <xf numFmtId="44" fontId="4" fillId="0" borderId="8" xfId="1" applyFont="1" applyBorder="1" applyProtection="1">
      <protection locked="0"/>
    </xf>
    <xf numFmtId="165" fontId="4" fillId="0" borderId="4" xfId="0" applyNumberFormat="1" applyFont="1" applyBorder="1" applyProtection="1">
      <protection locked="0"/>
    </xf>
    <xf numFmtId="165" fontId="4" fillId="0" borderId="6" xfId="0" applyNumberFormat="1" applyFont="1" applyBorder="1" applyProtection="1">
      <protection locked="0"/>
    </xf>
    <xf numFmtId="164" fontId="4" fillId="0" borderId="4" xfId="0" applyNumberFormat="1" applyFont="1" applyBorder="1"/>
    <xf numFmtId="165" fontId="4" fillId="0" borderId="4" xfId="0" applyNumberFormat="1" applyFont="1" applyBorder="1"/>
    <xf numFmtId="20" fontId="4" fillId="0" borderId="4" xfId="0" applyNumberFormat="1" applyFont="1" applyBorder="1"/>
    <xf numFmtId="20" fontId="4" fillId="0" borderId="6" xfId="0" applyNumberFormat="1" applyFont="1" applyBorder="1"/>
    <xf numFmtId="164" fontId="4" fillId="0" borderId="6" xfId="0" applyNumberFormat="1" applyFont="1" applyBorder="1"/>
    <xf numFmtId="165" fontId="4" fillId="0" borderId="6" xfId="0" applyNumberFormat="1" applyFont="1" applyBorder="1"/>
    <xf numFmtId="0" fontId="4" fillId="0" borderId="19" xfId="0" applyFont="1" applyBorder="1"/>
    <xf numFmtId="0" fontId="4" fillId="0" borderId="2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44" fontId="4" fillId="2" borderId="0" xfId="1" applyFont="1" applyFill="1" applyBorder="1" applyProtection="1"/>
    <xf numFmtId="44" fontId="4" fillId="2" borderId="10" xfId="1" applyFont="1" applyFill="1" applyBorder="1" applyProtection="1"/>
    <xf numFmtId="0" fontId="4" fillId="2" borderId="0" xfId="1" applyNumberFormat="1" applyFont="1" applyFill="1" applyBorder="1" applyProtection="1"/>
    <xf numFmtId="44" fontId="4" fillId="2" borderId="11" xfId="1" applyFont="1" applyFill="1" applyBorder="1" applyProtection="1"/>
    <xf numFmtId="164" fontId="4" fillId="2" borderId="4" xfId="0" applyNumberFormat="1" applyFont="1" applyFill="1" applyBorder="1"/>
    <xf numFmtId="165" fontId="4" fillId="2" borderId="4" xfId="0" applyNumberFormat="1" applyFont="1" applyFill="1" applyBorder="1"/>
    <xf numFmtId="164" fontId="4" fillId="2" borderId="6" xfId="0" applyNumberFormat="1" applyFont="1" applyFill="1" applyBorder="1"/>
    <xf numFmtId="165" fontId="4" fillId="2" borderId="6" xfId="0" applyNumberFormat="1" applyFont="1" applyFill="1" applyBorder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0" xfId="0" applyFont="1" applyFill="1"/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44" fontId="4" fillId="2" borderId="6" xfId="1" applyFont="1" applyFill="1" applyBorder="1" applyProtection="1"/>
    <xf numFmtId="44" fontId="4" fillId="2" borderId="9" xfId="0" applyNumberFormat="1" applyFont="1" applyFill="1" applyBorder="1"/>
    <xf numFmtId="0" fontId="4" fillId="2" borderId="7" xfId="0" applyFont="1" applyFill="1" applyBorder="1"/>
    <xf numFmtId="0" fontId="4" fillId="2" borderId="2" xfId="0" applyFont="1" applyFill="1" applyBorder="1" applyAlignment="1">
      <alignment horizontal="left"/>
    </xf>
    <xf numFmtId="44" fontId="4" fillId="2" borderId="1" xfId="1" applyFont="1" applyFill="1" applyBorder="1" applyProtection="1"/>
    <xf numFmtId="0" fontId="4" fillId="2" borderId="11" xfId="0" applyFont="1" applyFill="1" applyBorder="1"/>
    <xf numFmtId="44" fontId="4" fillId="2" borderId="2" xfId="0" applyNumberFormat="1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6" fillId="2" borderId="0" xfId="0" applyFont="1" applyFill="1"/>
    <xf numFmtId="44" fontId="6" fillId="2" borderId="0" xfId="1" applyFont="1" applyFill="1" applyAlignment="1" applyProtection="1"/>
    <xf numFmtId="0" fontId="8" fillId="2" borderId="12" xfId="0" applyFont="1" applyFill="1" applyBorder="1"/>
    <xf numFmtId="0" fontId="8" fillId="2" borderId="13" xfId="0" applyFont="1" applyFill="1" applyBorder="1"/>
    <xf numFmtId="0" fontId="4" fillId="2" borderId="13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8" fillId="2" borderId="6" xfId="0" applyFont="1" applyFill="1" applyBorder="1"/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23" xfId="0" applyFont="1" applyFill="1" applyBorder="1"/>
    <xf numFmtId="0" fontId="4" fillId="2" borderId="24" xfId="0" applyFont="1" applyFill="1" applyBorder="1"/>
    <xf numFmtId="0" fontId="0" fillId="2" borderId="24" xfId="0" applyFill="1" applyBorder="1"/>
    <xf numFmtId="165" fontId="4" fillId="2" borderId="0" xfId="0" applyNumberFormat="1" applyFont="1" applyFill="1"/>
    <xf numFmtId="165" fontId="0" fillId="2" borderId="0" xfId="0" applyNumberFormat="1" applyFill="1"/>
    <xf numFmtId="0" fontId="4" fillId="2" borderId="0" xfId="0" applyFont="1" applyFill="1" applyProtection="1">
      <protection locked="0"/>
    </xf>
    <xf numFmtId="0" fontId="12" fillId="2" borderId="1" xfId="0" applyFont="1" applyFill="1" applyBorder="1"/>
    <xf numFmtId="0" fontId="0" fillId="2" borderId="25" xfId="0" applyFill="1" applyBorder="1"/>
    <xf numFmtId="0" fontId="4" fillId="2" borderId="5" xfId="0" applyFont="1" applyFill="1" applyBorder="1"/>
    <xf numFmtId="0" fontId="4" fillId="2" borderId="6" xfId="0" applyFont="1" applyFill="1" applyBorder="1"/>
    <xf numFmtId="14" fontId="4" fillId="0" borderId="1" xfId="0" applyNumberFormat="1" applyFont="1" applyBorder="1"/>
    <xf numFmtId="49" fontId="4" fillId="0" borderId="6" xfId="1" applyNumberFormat="1" applyFont="1" applyBorder="1" applyProtection="1">
      <protection locked="0"/>
    </xf>
    <xf numFmtId="20" fontId="4" fillId="0" borderId="6" xfId="0" applyNumberFormat="1" applyFont="1" applyBorder="1" applyProtection="1">
      <protection locked="0"/>
    </xf>
    <xf numFmtId="20" fontId="4" fillId="0" borderId="4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14" xfId="0" applyFont="1" applyFill="1" applyBorder="1" applyAlignment="1">
      <alignment horizontal="left" indent="7"/>
    </xf>
    <xf numFmtId="0" fontId="8" fillId="2" borderId="15" xfId="0" applyFont="1" applyFill="1" applyBorder="1" applyAlignment="1">
      <alignment horizontal="left" indent="7"/>
    </xf>
    <xf numFmtId="0" fontId="8" fillId="2" borderId="16" xfId="0" applyFont="1" applyFill="1" applyBorder="1" applyAlignment="1">
      <alignment horizontal="left" indent="7"/>
    </xf>
    <xf numFmtId="49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0" fontId="0" fillId="0" borderId="21" xfId="0" applyBorder="1"/>
    <xf numFmtId="0" fontId="0" fillId="0" borderId="2" xfId="0" applyBorder="1"/>
    <xf numFmtId="0" fontId="0" fillId="0" borderId="22" xfId="0" applyBorder="1"/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K34" lockText="1"/>
</file>

<file path=xl/ctrlProps/ctrlProp10.xml><?xml version="1.0" encoding="utf-8"?>
<formControlPr xmlns="http://schemas.microsoft.com/office/spreadsheetml/2009/9/main" objectType="CheckBox" fmlaLink="B19" lockText="1"/>
</file>

<file path=xl/ctrlProps/ctrlProp11.xml><?xml version="1.0" encoding="utf-8"?>
<formControlPr xmlns="http://schemas.microsoft.com/office/spreadsheetml/2009/9/main" objectType="CheckBox" checked="Checked" fmlaLink="K34" lockText="1"/>
</file>

<file path=xl/ctrlProps/ctrlProp12.xml><?xml version="1.0" encoding="utf-8"?>
<formControlPr xmlns="http://schemas.microsoft.com/office/spreadsheetml/2009/9/main" objectType="CheckBox" fmlaLink="K35" lockText="1"/>
</file>

<file path=xl/ctrlProps/ctrlProp13.xml><?xml version="1.0" encoding="utf-8"?>
<formControlPr xmlns="http://schemas.microsoft.com/office/spreadsheetml/2009/9/main" objectType="CheckBox" fmlaLink="B9" lockText="1"/>
</file>

<file path=xl/ctrlProps/ctrlProp14.xml><?xml version="1.0" encoding="utf-8"?>
<formControlPr xmlns="http://schemas.microsoft.com/office/spreadsheetml/2009/9/main" objectType="CheckBox" fmlaLink="B11" lockText="1"/>
</file>

<file path=xl/ctrlProps/ctrlProp15.xml><?xml version="1.0" encoding="utf-8"?>
<formControlPr xmlns="http://schemas.microsoft.com/office/spreadsheetml/2009/9/main" objectType="CheckBox" fmlaLink="B13" lockText="1"/>
</file>

<file path=xl/ctrlProps/ctrlProp16.xml><?xml version="1.0" encoding="utf-8"?>
<formControlPr xmlns="http://schemas.microsoft.com/office/spreadsheetml/2009/9/main" objectType="CheckBox" fmlaLink="B15" lockText="1"/>
</file>

<file path=xl/ctrlProps/ctrlProp17.xml><?xml version="1.0" encoding="utf-8"?>
<formControlPr xmlns="http://schemas.microsoft.com/office/spreadsheetml/2009/9/main" objectType="CheckBox" fmlaLink="B17" lockText="1"/>
</file>

<file path=xl/ctrlProps/ctrlProp18.xml><?xml version="1.0" encoding="utf-8"?>
<formControlPr xmlns="http://schemas.microsoft.com/office/spreadsheetml/2009/9/main" objectType="CheckBox" fmlaLink="B19" lockText="1"/>
</file>

<file path=xl/ctrlProps/ctrlProp19.xml><?xml version="1.0" encoding="utf-8"?>
<formControlPr xmlns="http://schemas.microsoft.com/office/spreadsheetml/2009/9/main" objectType="CheckBox" fmlaLink="K34" lockText="1"/>
</file>

<file path=xl/ctrlProps/ctrlProp2.xml><?xml version="1.0" encoding="utf-8"?>
<formControlPr xmlns="http://schemas.microsoft.com/office/spreadsheetml/2009/9/main" objectType="CheckBox" fmlaLink="K35" lockText="1"/>
</file>

<file path=xl/ctrlProps/ctrlProp20.xml><?xml version="1.0" encoding="utf-8"?>
<formControlPr xmlns="http://schemas.microsoft.com/office/spreadsheetml/2009/9/main" objectType="CheckBox" fmlaLink="K35" lockText="1"/>
</file>

<file path=xl/ctrlProps/ctrlProp3.xml><?xml version="1.0" encoding="utf-8"?>
<formControlPr xmlns="http://schemas.microsoft.com/office/spreadsheetml/2009/9/main" objectType="CheckBox" checked="Checked" fmlaLink="K34" lockText="1"/>
</file>

<file path=xl/ctrlProps/ctrlProp4.xml><?xml version="1.0" encoding="utf-8"?>
<formControlPr xmlns="http://schemas.microsoft.com/office/spreadsheetml/2009/9/main" objectType="CheckBox" fmlaLink="K35" lockText="1"/>
</file>

<file path=xl/ctrlProps/ctrlProp5.xml><?xml version="1.0" encoding="utf-8"?>
<formControlPr xmlns="http://schemas.microsoft.com/office/spreadsheetml/2009/9/main" objectType="CheckBox" checked="Checked" fmlaLink="B9" lockText="1"/>
</file>

<file path=xl/ctrlProps/ctrlProp6.xml><?xml version="1.0" encoding="utf-8"?>
<formControlPr xmlns="http://schemas.microsoft.com/office/spreadsheetml/2009/9/main" objectType="CheckBox" fmlaLink="B11" lockText="1"/>
</file>

<file path=xl/ctrlProps/ctrlProp7.xml><?xml version="1.0" encoding="utf-8"?>
<formControlPr xmlns="http://schemas.microsoft.com/office/spreadsheetml/2009/9/main" objectType="CheckBox" checked="Checked" fmlaLink="B13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fmlaLink="B17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412804</xdr:colOff>
      <xdr:row>6</xdr:row>
      <xdr:rowOff>485318</xdr:rowOff>
    </xdr:from>
    <xdr:to>
      <xdr:col>21</xdr:col>
      <xdr:colOff>259260</xdr:colOff>
      <xdr:row>24</xdr:row>
      <xdr:rowOff>29703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171264">
          <a:off x="876354" y="1533068"/>
          <a:ext cx="8933306" cy="2757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5000"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noFill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Example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32</xdr:row>
          <xdr:rowOff>152400</xdr:rowOff>
        </xdr:from>
        <xdr:to>
          <xdr:col>11</xdr:col>
          <xdr:colOff>9525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33</xdr:row>
          <xdr:rowOff>142875</xdr:rowOff>
        </xdr:from>
        <xdr:to>
          <xdr:col>10</xdr:col>
          <xdr:colOff>447675</xdr:colOff>
          <xdr:row>34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133350</xdr:rowOff>
        </xdr:from>
        <xdr:to>
          <xdr:col>11</xdr:col>
          <xdr:colOff>352425</xdr:colOff>
          <xdr:row>34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123825</xdr:rowOff>
        </xdr:from>
        <xdr:to>
          <xdr:col>11</xdr:col>
          <xdr:colOff>352425</xdr:colOff>
          <xdr:row>35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</xdr:row>
          <xdr:rowOff>152400</xdr:rowOff>
        </xdr:from>
        <xdr:to>
          <xdr:col>2</xdr:col>
          <xdr:colOff>142875</xdr:colOff>
          <xdr:row>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2</xdr:col>
          <xdr:colOff>133350</xdr:colOff>
          <xdr:row>11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152400</xdr:rowOff>
        </xdr:from>
        <xdr:to>
          <xdr:col>2</xdr:col>
          <xdr:colOff>123825</xdr:colOff>
          <xdr:row>12</xdr:row>
          <xdr:rowOff>142875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142875</xdr:rowOff>
        </xdr:from>
        <xdr:to>
          <xdr:col>2</xdr:col>
          <xdr:colOff>152400</xdr:colOff>
          <xdr:row>15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142875</xdr:colOff>
          <xdr:row>17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0</xdr:rowOff>
        </xdr:from>
        <xdr:to>
          <xdr:col>2</xdr:col>
          <xdr:colOff>161925</xdr:colOff>
          <xdr:row>19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133350</xdr:rowOff>
        </xdr:from>
        <xdr:to>
          <xdr:col>11</xdr:col>
          <xdr:colOff>352425</xdr:colOff>
          <xdr:row>34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123825</xdr:rowOff>
        </xdr:from>
        <xdr:to>
          <xdr:col>11</xdr:col>
          <xdr:colOff>352425</xdr:colOff>
          <xdr:row>35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7</xdr:row>
          <xdr:rowOff>152400</xdr:rowOff>
        </xdr:from>
        <xdr:to>
          <xdr:col>2</xdr:col>
          <xdr:colOff>133350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2</xdr:col>
          <xdr:colOff>123825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152400</xdr:rowOff>
        </xdr:from>
        <xdr:to>
          <xdr:col>2</xdr:col>
          <xdr:colOff>104775</xdr:colOff>
          <xdr:row>12</xdr:row>
          <xdr:rowOff>142875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142875</xdr:rowOff>
        </xdr:from>
        <xdr:to>
          <xdr:col>2</xdr:col>
          <xdr:colOff>142875</xdr:colOff>
          <xdr:row>15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123825</xdr:colOff>
          <xdr:row>17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0</xdr:rowOff>
        </xdr:from>
        <xdr:to>
          <xdr:col>2</xdr:col>
          <xdr:colOff>152400</xdr:colOff>
          <xdr:row>19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133350</xdr:rowOff>
        </xdr:from>
        <xdr:to>
          <xdr:col>11</xdr:col>
          <xdr:colOff>371475</xdr:colOff>
          <xdr:row>34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123825</xdr:rowOff>
        </xdr:from>
        <xdr:to>
          <xdr:col>11</xdr:col>
          <xdr:colOff>371475</xdr:colOff>
          <xdr:row>35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www.washingtoncountyschoolsga.org/finance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s://sao.georgia.gov/travel/state-travel-policy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workbookViewId="0">
      <selection activeCell="V16" sqref="V16"/>
    </sheetView>
  </sheetViews>
  <sheetFormatPr defaultColWidth="9.140625" defaultRowHeight="15" x14ac:dyDescent="0.25"/>
  <cols>
    <col min="1" max="1" width="6.5703125" style="1" customWidth="1"/>
    <col min="2" max="2" width="7.5703125" style="1" customWidth="1"/>
    <col min="3" max="3" width="7.140625" style="1" customWidth="1"/>
    <col min="4" max="4" width="16.5703125" style="1" customWidth="1"/>
    <col min="5" max="5" width="7.5703125" style="1" customWidth="1"/>
    <col min="6" max="6" width="5.5703125" style="1" customWidth="1"/>
    <col min="7" max="7" width="8" style="1" customWidth="1"/>
    <col min="8" max="8" width="7.5703125" style="1" bestFit="1" customWidth="1"/>
    <col min="9" max="9" width="6.85546875" style="1" bestFit="1" customWidth="1"/>
    <col min="10" max="10" width="6.5703125" style="1" customWidth="1"/>
    <col min="11" max="11" width="6.85546875" style="1" bestFit="1" customWidth="1"/>
    <col min="12" max="12" width="6.85546875" style="1" customWidth="1"/>
    <col min="13" max="13" width="7.140625" style="1" hidden="1" customWidth="1"/>
    <col min="14" max="14" width="10.5703125" style="1" hidden="1" customWidth="1"/>
    <col min="15" max="15" width="11.140625" style="1" hidden="1" customWidth="1"/>
    <col min="16" max="16" width="7.85546875" style="1" customWidth="1"/>
    <col min="17" max="17" width="9.85546875" style="1" customWidth="1"/>
    <col min="18" max="18" width="8.42578125" style="1" customWidth="1"/>
    <col min="19" max="20" width="7.42578125" style="1" customWidth="1"/>
    <col min="21" max="21" width="1.5703125" style="1" customWidth="1"/>
    <col min="22" max="16384" width="9.140625" style="1"/>
  </cols>
  <sheetData>
    <row r="1" spans="1:24" x14ac:dyDescent="0.25">
      <c r="A1" s="51" t="s">
        <v>0</v>
      </c>
      <c r="B1" s="53"/>
      <c r="C1" s="53"/>
      <c r="D1" s="53"/>
      <c r="E1" s="53"/>
      <c r="F1" s="53"/>
      <c r="G1" s="53"/>
      <c r="H1" s="5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/>
      <c r="V1"/>
      <c r="W1"/>
      <c r="X1"/>
    </row>
    <row r="2" spans="1:24" x14ac:dyDescent="0.25">
      <c r="A2" s="51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/>
      <c r="V2"/>
      <c r="W2"/>
      <c r="X2"/>
    </row>
    <row r="3" spans="1:24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/>
      <c r="V3"/>
      <c r="W3"/>
      <c r="X3"/>
    </row>
    <row r="4" spans="1:24" s="3" customFormat="1" ht="17.25" customHeight="1" x14ac:dyDescent="0.25">
      <c r="A4" s="54" t="s">
        <v>2</v>
      </c>
      <c r="B4" s="54"/>
      <c r="C4" s="101" t="s">
        <v>3</v>
      </c>
      <c r="D4" s="101"/>
      <c r="E4" s="101"/>
      <c r="F4" s="56"/>
      <c r="G4" s="54" t="s">
        <v>4</v>
      </c>
      <c r="H4" s="101" t="s">
        <v>5</v>
      </c>
      <c r="I4" s="101"/>
      <c r="J4" s="56"/>
      <c r="K4" s="56"/>
      <c r="L4" s="56"/>
      <c r="M4" s="56"/>
      <c r="N4" s="56"/>
      <c r="O4" s="56"/>
      <c r="P4" s="56"/>
      <c r="Q4" s="54" t="s">
        <v>6</v>
      </c>
      <c r="R4" s="99" t="s">
        <v>68</v>
      </c>
      <c r="S4" s="100"/>
      <c r="T4" s="100"/>
      <c r="U4" s="2"/>
      <c r="V4" s="2"/>
      <c r="W4" s="2"/>
      <c r="X4" s="2"/>
    </row>
    <row r="5" spans="1:24" s="3" customFormat="1" ht="17.25" customHeight="1" x14ac:dyDescent="0.2">
      <c r="A5" s="55" t="s">
        <v>7</v>
      </c>
      <c r="B5" s="55"/>
      <c r="C5" s="95" t="s">
        <v>67</v>
      </c>
      <c r="D5" s="95"/>
      <c r="E5" s="95"/>
      <c r="F5" s="56"/>
      <c r="G5" s="55" t="s">
        <v>8</v>
      </c>
      <c r="H5" s="95" t="s">
        <v>9</v>
      </c>
      <c r="I5" s="95"/>
      <c r="J5" s="56"/>
      <c r="K5" s="54" t="s">
        <v>10</v>
      </c>
      <c r="L5" s="28" t="s">
        <v>11</v>
      </c>
      <c r="M5" s="25"/>
      <c r="N5" s="25"/>
      <c r="O5" s="25"/>
      <c r="P5" s="56"/>
      <c r="Q5" s="55" t="s">
        <v>12</v>
      </c>
      <c r="R5" s="95">
        <v>31082</v>
      </c>
      <c r="S5" s="95"/>
      <c r="T5" s="95"/>
      <c r="U5" s="2"/>
      <c r="V5" s="2"/>
      <c r="W5" s="2"/>
      <c r="X5" s="2"/>
    </row>
    <row r="6" spans="1:24" s="3" customFormat="1" ht="5.25" customHeight="1" x14ac:dyDescent="0.2">
      <c r="A6" s="56"/>
      <c r="B6" s="56"/>
      <c r="C6" s="57"/>
      <c r="D6" s="57"/>
      <c r="E6" s="57"/>
      <c r="F6" s="56"/>
      <c r="G6" s="56"/>
      <c r="H6" s="58"/>
      <c r="I6" s="58"/>
      <c r="J6" s="56"/>
      <c r="K6" s="56"/>
      <c r="L6" s="58"/>
      <c r="M6" s="58"/>
      <c r="N6" s="58"/>
      <c r="O6" s="58"/>
      <c r="P6" s="56"/>
      <c r="Q6" s="56"/>
      <c r="R6" s="58"/>
      <c r="S6" s="58"/>
      <c r="T6" s="58"/>
      <c r="U6" s="2"/>
      <c r="V6" s="2"/>
      <c r="W6" s="2"/>
      <c r="X6" s="2"/>
    </row>
    <row r="7" spans="1:24" s="4" customFormat="1" ht="42" customHeight="1" thickBot="1" x14ac:dyDescent="0.3">
      <c r="A7" s="59" t="s">
        <v>13</v>
      </c>
      <c r="B7" s="59" t="s">
        <v>64</v>
      </c>
      <c r="C7" s="59" t="s">
        <v>14</v>
      </c>
      <c r="D7" s="59" t="s">
        <v>15</v>
      </c>
      <c r="E7" s="59" t="s">
        <v>16</v>
      </c>
      <c r="F7" s="59" t="s">
        <v>17</v>
      </c>
      <c r="G7" s="59" t="s">
        <v>18</v>
      </c>
      <c r="H7" s="59" t="s">
        <v>19</v>
      </c>
      <c r="I7" s="59" t="s">
        <v>20</v>
      </c>
      <c r="J7" s="59" t="s">
        <v>21</v>
      </c>
      <c r="K7" s="59" t="s">
        <v>22</v>
      </c>
      <c r="L7" s="59" t="s">
        <v>23</v>
      </c>
      <c r="M7" s="59" t="s">
        <v>61</v>
      </c>
      <c r="N7" s="59" t="s">
        <v>63</v>
      </c>
      <c r="O7" s="59" t="s">
        <v>62</v>
      </c>
      <c r="P7" s="59" t="s">
        <v>24</v>
      </c>
      <c r="Q7" s="59" t="s">
        <v>25</v>
      </c>
      <c r="R7" s="59" t="s">
        <v>26</v>
      </c>
      <c r="S7" s="59" t="s">
        <v>27</v>
      </c>
      <c r="T7" s="59" t="s">
        <v>28</v>
      </c>
      <c r="U7" s="41"/>
      <c r="V7" s="41"/>
      <c r="W7" s="41"/>
      <c r="X7" s="41"/>
    </row>
    <row r="8" spans="1:24" s="3" customFormat="1" ht="12.75" customHeight="1" x14ac:dyDescent="0.2">
      <c r="A8" s="47"/>
      <c r="B8" s="48"/>
      <c r="C8" s="35">
        <v>4.1666666666666664E-2</v>
      </c>
      <c r="D8" s="5" t="s">
        <v>9</v>
      </c>
      <c r="E8" s="5">
        <v>6912</v>
      </c>
      <c r="F8" s="88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5"/>
      <c r="T8" s="46"/>
      <c r="U8" s="2"/>
      <c r="V8" s="2"/>
      <c r="W8" s="2"/>
      <c r="X8" s="2"/>
    </row>
    <row r="9" spans="1:24" s="3" customFormat="1" ht="12.75" customHeight="1" x14ac:dyDescent="0.2">
      <c r="A9" s="33">
        <v>44689</v>
      </c>
      <c r="B9" s="34" t="b">
        <v>1</v>
      </c>
      <c r="C9" s="36">
        <v>0.125</v>
      </c>
      <c r="D9" s="6" t="s">
        <v>29</v>
      </c>
      <c r="E9" s="6">
        <v>7034</v>
      </c>
      <c r="F9" s="89">
        <f>E9-E8</f>
        <v>122</v>
      </c>
      <c r="G9" s="19"/>
      <c r="H9" s="19"/>
      <c r="I9" s="60">
        <f>PRODUCT(F9*0.585)+G9+H9+G8+H8</f>
        <v>71.36999999999999</v>
      </c>
      <c r="J9" s="19"/>
      <c r="K9" s="19"/>
      <c r="L9" s="29">
        <v>56.99</v>
      </c>
      <c r="M9" s="19">
        <f t="shared" ref="M9:M19" si="0">SUM(J9:L9)</f>
        <v>56.99</v>
      </c>
      <c r="N9" s="19">
        <f t="shared" ref="N9:N19" si="1">IF(M9&gt;=50,50,IF(M9&lt;50,SUM(J9:L9)))</f>
        <v>50</v>
      </c>
      <c r="O9" s="19">
        <f>IF(N9&lt;50,N9,IF(N9&gt;=50,0.75*50))</f>
        <v>37.5</v>
      </c>
      <c r="P9" s="60">
        <f>IF(B9=TRUE,O9,IF(B9=FALSE,N9))</f>
        <v>37.5</v>
      </c>
      <c r="Q9" s="19">
        <v>250</v>
      </c>
      <c r="R9" s="60">
        <f t="shared" ref="R9:R19" si="2">SUM(P9:Q9)</f>
        <v>287.5</v>
      </c>
      <c r="S9" s="7" t="s">
        <v>66</v>
      </c>
      <c r="T9" s="19">
        <v>5</v>
      </c>
      <c r="U9" s="2"/>
      <c r="V9" s="11" t="s">
        <v>30</v>
      </c>
      <c r="W9" s="2"/>
      <c r="X9" s="2"/>
    </row>
    <row r="10" spans="1:24" s="3" customFormat="1" ht="12.75" customHeight="1" x14ac:dyDescent="0.25">
      <c r="A10" s="47"/>
      <c r="B10" s="48"/>
      <c r="C10" s="6"/>
      <c r="D10" s="6"/>
      <c r="E10" s="6"/>
      <c r="F10" s="89"/>
      <c r="G10" s="43"/>
      <c r="H10" s="43"/>
      <c r="I10" s="43"/>
      <c r="J10" s="43"/>
      <c r="K10" s="43"/>
      <c r="L10" s="43"/>
      <c r="M10" s="44"/>
      <c r="N10" s="43"/>
      <c r="O10" s="43"/>
      <c r="P10" s="43"/>
      <c r="Q10" s="43"/>
      <c r="R10" s="43"/>
      <c r="S10" s="45"/>
      <c r="T10" s="46"/>
      <c r="U10" s="2"/>
      <c r="V10" s="27" t="s">
        <v>31</v>
      </c>
      <c r="W10" s="2"/>
      <c r="X10" s="2"/>
    </row>
    <row r="11" spans="1:24" s="3" customFormat="1" ht="12.75" customHeight="1" x14ac:dyDescent="0.2">
      <c r="A11" s="33">
        <v>44690</v>
      </c>
      <c r="B11" s="34" t="b">
        <v>0</v>
      </c>
      <c r="C11" s="6"/>
      <c r="D11" s="6"/>
      <c r="E11" s="6"/>
      <c r="F11" s="89">
        <f>E11-E10</f>
        <v>0</v>
      </c>
      <c r="G11" s="19"/>
      <c r="H11" s="19"/>
      <c r="I11" s="60">
        <f>PRODUCT(F11*0.585)+G11+H11+G10+H10</f>
        <v>0</v>
      </c>
      <c r="J11" s="19">
        <v>8.08</v>
      </c>
      <c r="K11" s="19">
        <v>15.25</v>
      </c>
      <c r="L11" s="29">
        <v>36</v>
      </c>
      <c r="M11" s="19">
        <f t="shared" si="0"/>
        <v>59.33</v>
      </c>
      <c r="N11" s="19">
        <f t="shared" si="1"/>
        <v>50</v>
      </c>
      <c r="O11" s="19">
        <f t="shared" ref="O11:O19" si="3">IF(N11&lt;50,N11,IF(N11&gt;=50,0.75*50))</f>
        <v>37.5</v>
      </c>
      <c r="P11" s="60">
        <f t="shared" ref="P11:P19" si="4">IF(B11=TRUE,O11,IF(B11=FALSE,N11))</f>
        <v>50</v>
      </c>
      <c r="Q11" s="19"/>
      <c r="R11" s="60">
        <f t="shared" si="2"/>
        <v>50</v>
      </c>
      <c r="S11" s="7"/>
      <c r="T11" s="19"/>
      <c r="U11" s="2"/>
      <c r="V11" s="11" t="s">
        <v>32</v>
      </c>
      <c r="W11" s="2"/>
      <c r="X11" s="2"/>
    </row>
    <row r="12" spans="1:24" s="3" customFormat="1" ht="12.75" customHeight="1" x14ac:dyDescent="0.25">
      <c r="A12" s="47"/>
      <c r="B12" s="48"/>
      <c r="C12" s="36">
        <v>0.10416666666666667</v>
      </c>
      <c r="D12" s="6" t="s">
        <v>29</v>
      </c>
      <c r="E12" s="6">
        <v>7034</v>
      </c>
      <c r="F12" s="89"/>
      <c r="G12" s="43"/>
      <c r="H12" s="43"/>
      <c r="I12" s="43"/>
      <c r="J12" s="43"/>
      <c r="K12" s="43"/>
      <c r="L12" s="43"/>
      <c r="M12" s="44"/>
      <c r="N12" s="43"/>
      <c r="O12" s="43"/>
      <c r="P12" s="43"/>
      <c r="Q12" s="43"/>
      <c r="R12" s="43"/>
      <c r="S12" s="45"/>
      <c r="T12" s="46"/>
      <c r="U12" s="2"/>
      <c r="V12" s="27" t="s">
        <v>33</v>
      </c>
      <c r="W12" s="2"/>
      <c r="X12" s="2"/>
    </row>
    <row r="13" spans="1:24" s="3" customFormat="1" ht="12.75" customHeight="1" x14ac:dyDescent="0.2">
      <c r="A13" s="33">
        <v>44691</v>
      </c>
      <c r="B13" s="34" t="b">
        <v>1</v>
      </c>
      <c r="C13" s="36">
        <v>0.1875</v>
      </c>
      <c r="D13" s="6" t="s">
        <v>9</v>
      </c>
      <c r="E13" s="6">
        <v>7156</v>
      </c>
      <c r="F13" s="89">
        <f>E13-E12</f>
        <v>122</v>
      </c>
      <c r="G13" s="19"/>
      <c r="H13" s="19"/>
      <c r="I13" s="60">
        <f>PRODUCT(F13*0.585)+G13+H13+G12+H12</f>
        <v>71.36999999999999</v>
      </c>
      <c r="J13" s="19">
        <v>7.21</v>
      </c>
      <c r="K13" s="19">
        <v>10.15</v>
      </c>
      <c r="L13" s="29"/>
      <c r="M13" s="19">
        <f t="shared" si="0"/>
        <v>17.36</v>
      </c>
      <c r="N13" s="19">
        <f t="shared" si="1"/>
        <v>17.36</v>
      </c>
      <c r="O13" s="19">
        <f t="shared" si="3"/>
        <v>17.36</v>
      </c>
      <c r="P13" s="60">
        <f t="shared" si="4"/>
        <v>17.36</v>
      </c>
      <c r="Q13" s="19"/>
      <c r="R13" s="60">
        <f t="shared" si="2"/>
        <v>17.36</v>
      </c>
      <c r="S13" s="7" t="s">
        <v>65</v>
      </c>
      <c r="T13" s="19">
        <v>14.75</v>
      </c>
      <c r="U13" s="2"/>
      <c r="V13" s="2"/>
      <c r="W13" s="2"/>
      <c r="X13" s="2"/>
    </row>
    <row r="14" spans="1:24" s="3" customFormat="1" ht="12.75" customHeight="1" x14ac:dyDescent="0.2">
      <c r="A14" s="47"/>
      <c r="B14" s="48"/>
      <c r="C14" s="6"/>
      <c r="D14" s="6"/>
      <c r="E14" s="6"/>
      <c r="F14" s="89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5"/>
      <c r="T14" s="46"/>
      <c r="U14" s="2"/>
      <c r="V14" s="2"/>
      <c r="W14" s="2"/>
      <c r="X14" s="2"/>
    </row>
    <row r="15" spans="1:24" s="3" customFormat="1" ht="12.75" customHeight="1" x14ac:dyDescent="0.2">
      <c r="A15" s="33"/>
      <c r="B15" s="34"/>
      <c r="C15" s="6"/>
      <c r="D15" s="6"/>
      <c r="E15" s="6"/>
      <c r="F15" s="89">
        <f>E15-E14</f>
        <v>0</v>
      </c>
      <c r="G15" s="19"/>
      <c r="H15" s="19"/>
      <c r="I15" s="60">
        <f>PRODUCT(F15*0.585)+G15+H15+G14+H14</f>
        <v>0</v>
      </c>
      <c r="J15" s="19"/>
      <c r="K15" s="19"/>
      <c r="L15" s="29"/>
      <c r="M15" s="19">
        <f t="shared" si="0"/>
        <v>0</v>
      </c>
      <c r="N15" s="19">
        <f t="shared" si="1"/>
        <v>0</v>
      </c>
      <c r="O15" s="19">
        <f t="shared" si="3"/>
        <v>0</v>
      </c>
      <c r="P15" s="60">
        <f t="shared" si="4"/>
        <v>0</v>
      </c>
      <c r="Q15" s="19"/>
      <c r="R15" s="60">
        <f t="shared" si="2"/>
        <v>0</v>
      </c>
      <c r="S15" s="7"/>
      <c r="T15" s="19"/>
      <c r="U15" s="2"/>
      <c r="V15" s="2"/>
      <c r="W15" s="2"/>
      <c r="X15" s="2"/>
    </row>
    <row r="16" spans="1:24" s="3" customFormat="1" ht="12.75" customHeight="1" x14ac:dyDescent="0.2">
      <c r="A16" s="47"/>
      <c r="B16" s="48"/>
      <c r="C16" s="6"/>
      <c r="D16" s="6"/>
      <c r="E16" s="6"/>
      <c r="F16" s="89"/>
      <c r="G16" s="43"/>
      <c r="H16" s="43"/>
      <c r="I16" s="43"/>
      <c r="J16" s="43"/>
      <c r="K16" s="43"/>
      <c r="L16" s="43"/>
      <c r="M16" s="44"/>
      <c r="N16" s="43"/>
      <c r="O16" s="43"/>
      <c r="P16" s="43"/>
      <c r="Q16" s="43"/>
      <c r="R16" s="43"/>
      <c r="S16" s="45"/>
      <c r="T16" s="46"/>
      <c r="U16" s="2"/>
      <c r="V16" s="2"/>
      <c r="W16" s="2"/>
      <c r="X16" s="2"/>
    </row>
    <row r="17" spans="1:24" s="3" customFormat="1" ht="12.75" customHeight="1" x14ac:dyDescent="0.2">
      <c r="A17" s="33"/>
      <c r="B17" s="34" t="b">
        <v>0</v>
      </c>
      <c r="C17" s="6"/>
      <c r="D17" s="6"/>
      <c r="E17" s="6"/>
      <c r="F17" s="89">
        <f>E17-E16</f>
        <v>0</v>
      </c>
      <c r="G17" s="19"/>
      <c r="H17" s="19"/>
      <c r="I17" s="60">
        <f>PRODUCT(F17*0.585)+G17+H17+G16+H16</f>
        <v>0</v>
      </c>
      <c r="J17" s="19"/>
      <c r="K17" s="19"/>
      <c r="L17" s="29"/>
      <c r="M17" s="19">
        <f t="shared" si="0"/>
        <v>0</v>
      </c>
      <c r="N17" s="19">
        <f t="shared" si="1"/>
        <v>0</v>
      </c>
      <c r="O17" s="19">
        <f t="shared" si="3"/>
        <v>0</v>
      </c>
      <c r="P17" s="60">
        <f t="shared" si="4"/>
        <v>0</v>
      </c>
      <c r="Q17" s="19"/>
      <c r="R17" s="60">
        <f t="shared" si="2"/>
        <v>0</v>
      </c>
      <c r="S17" s="7"/>
      <c r="T17" s="19"/>
      <c r="U17" s="2"/>
      <c r="V17" s="2"/>
      <c r="W17" s="2"/>
      <c r="X17" s="2"/>
    </row>
    <row r="18" spans="1:24" s="3" customFormat="1" ht="12.75" customHeight="1" x14ac:dyDescent="0.2">
      <c r="A18" s="49"/>
      <c r="B18" s="50"/>
      <c r="C18" s="6"/>
      <c r="D18" s="6"/>
      <c r="E18" s="6"/>
      <c r="F18" s="89"/>
      <c r="G18" s="43"/>
      <c r="H18" s="43"/>
      <c r="I18" s="43"/>
      <c r="J18" s="43"/>
      <c r="K18" s="43"/>
      <c r="L18" s="43"/>
      <c r="M18" s="44"/>
      <c r="N18" s="43"/>
      <c r="O18" s="43"/>
      <c r="P18" s="43"/>
      <c r="Q18" s="43"/>
      <c r="R18" s="43"/>
      <c r="S18" s="45"/>
      <c r="T18" s="46"/>
      <c r="U18" s="2"/>
      <c r="V18" s="2"/>
      <c r="W18" s="2"/>
      <c r="X18" s="2"/>
    </row>
    <row r="19" spans="1:24" s="3" customFormat="1" ht="12.75" customHeight="1" x14ac:dyDescent="0.2">
      <c r="A19" s="37"/>
      <c r="B19" s="38" t="b">
        <v>0</v>
      </c>
      <c r="C19" s="6"/>
      <c r="D19" s="6"/>
      <c r="E19" s="6"/>
      <c r="F19" s="89">
        <f>E19-E18</f>
        <v>0</v>
      </c>
      <c r="G19" s="19"/>
      <c r="H19" s="19"/>
      <c r="I19" s="60">
        <f>PRODUCT(F19*0.585)+G19+H19+G18+H18</f>
        <v>0</v>
      </c>
      <c r="J19" s="19"/>
      <c r="K19" s="19"/>
      <c r="L19" s="29"/>
      <c r="M19" s="19">
        <f t="shared" si="0"/>
        <v>0</v>
      </c>
      <c r="N19" s="19">
        <f t="shared" si="1"/>
        <v>0</v>
      </c>
      <c r="O19" s="19">
        <f t="shared" si="3"/>
        <v>0</v>
      </c>
      <c r="P19" s="60">
        <f t="shared" si="4"/>
        <v>0</v>
      </c>
      <c r="Q19" s="19"/>
      <c r="R19" s="60">
        <f t="shared" si="2"/>
        <v>0</v>
      </c>
      <c r="S19" s="7"/>
      <c r="T19" s="19"/>
      <c r="U19" s="2"/>
      <c r="V19" s="2"/>
      <c r="W19" s="2"/>
      <c r="X19" s="2"/>
    </row>
    <row r="20" spans="1:24" s="3" customFormat="1" ht="15.75" customHeight="1" x14ac:dyDescent="0.2">
      <c r="A20" s="62"/>
      <c r="B20" s="56"/>
      <c r="C20" s="56"/>
      <c r="D20" s="55" t="s">
        <v>34</v>
      </c>
      <c r="E20" s="63">
        <f>SUM(F8:F19)</f>
        <v>244</v>
      </c>
      <c r="F20" s="55" t="s">
        <v>35</v>
      </c>
      <c r="G20" s="54"/>
      <c r="H20" s="64">
        <f>SUM(I9:I19)</f>
        <v>142.73999999999998</v>
      </c>
      <c r="I20" s="65"/>
      <c r="J20" s="56"/>
      <c r="K20" s="55" t="s">
        <v>36</v>
      </c>
      <c r="L20" s="55"/>
      <c r="M20" s="55"/>
      <c r="N20" s="55"/>
      <c r="O20" s="55"/>
      <c r="P20" s="55"/>
      <c r="Q20" s="66">
        <f>SUM(R8:R19)</f>
        <v>354.86</v>
      </c>
      <c r="R20" s="56"/>
      <c r="S20" s="67" t="s">
        <v>37</v>
      </c>
      <c r="T20" s="61">
        <f>SUM(T8:T19)</f>
        <v>19.75</v>
      </c>
      <c r="U20" s="2"/>
      <c r="V20" s="2"/>
      <c r="W20" s="2"/>
      <c r="X20" s="2"/>
    </row>
    <row r="21" spans="1:24" s="3" customFormat="1" ht="5.25" customHeight="1" x14ac:dyDescent="0.2">
      <c r="A21" s="68"/>
      <c r="B21" s="56"/>
      <c r="C21" s="56"/>
      <c r="D21" s="56"/>
      <c r="E21" s="56"/>
      <c r="F21" s="56"/>
      <c r="G21" s="56"/>
      <c r="H21" s="56"/>
      <c r="I21" s="65"/>
      <c r="J21" s="56"/>
      <c r="K21" s="56"/>
      <c r="L21" s="56"/>
      <c r="M21" s="56"/>
      <c r="N21" s="56"/>
      <c r="O21" s="56"/>
      <c r="P21" s="56"/>
      <c r="Q21" s="56"/>
      <c r="R21" s="56"/>
      <c r="S21" s="68"/>
      <c r="T21" s="65"/>
      <c r="U21" s="2"/>
      <c r="V21" s="2"/>
      <c r="W21" s="2"/>
      <c r="X21" s="2"/>
    </row>
    <row r="22" spans="1:24" s="3" customFormat="1" ht="15.75" customHeight="1" thickBot="1" x14ac:dyDescent="0.25">
      <c r="A22" s="68"/>
      <c r="B22" s="56"/>
      <c r="C22" s="56"/>
      <c r="D22" s="56"/>
      <c r="E22" s="56"/>
      <c r="F22" s="56"/>
      <c r="G22" s="56"/>
      <c r="H22" s="56"/>
      <c r="I22" s="65"/>
      <c r="J22" s="68"/>
      <c r="K22" s="69" t="s">
        <v>38</v>
      </c>
      <c r="L22" s="56"/>
      <c r="M22" s="56"/>
      <c r="N22" s="56"/>
      <c r="O22" s="56"/>
      <c r="P22" s="56"/>
      <c r="Q22" s="70">
        <f>SUM(Q20+H20+T20)</f>
        <v>517.35</v>
      </c>
      <c r="R22" s="56"/>
      <c r="S22" s="68"/>
      <c r="T22" s="65"/>
      <c r="U22" s="2"/>
      <c r="V22" s="2"/>
      <c r="W22" s="2"/>
      <c r="X22" s="2"/>
    </row>
    <row r="23" spans="1:24" s="9" customFormat="1" ht="12.75" customHeight="1" x14ac:dyDescent="0.2">
      <c r="A23" s="71"/>
      <c r="B23" s="72"/>
      <c r="C23" s="73"/>
      <c r="D23" s="73"/>
      <c r="E23" s="73"/>
      <c r="F23" s="73"/>
      <c r="G23" s="73"/>
      <c r="H23" s="73"/>
      <c r="I23" s="72"/>
      <c r="J23" s="72"/>
      <c r="K23" s="96" t="s">
        <v>39</v>
      </c>
      <c r="L23" s="97"/>
      <c r="M23" s="97"/>
      <c r="N23" s="97"/>
      <c r="O23" s="97"/>
      <c r="P23" s="97"/>
      <c r="Q23" s="97"/>
      <c r="R23" s="97"/>
      <c r="S23" s="97"/>
      <c r="T23" s="98"/>
      <c r="U23" s="42"/>
      <c r="V23" s="42"/>
      <c r="W23" s="42"/>
      <c r="X23" s="42"/>
    </row>
    <row r="24" spans="1:24" s="9" customFormat="1" ht="12.75" customHeight="1" x14ac:dyDescent="0.2">
      <c r="A24" s="74"/>
      <c r="B24" s="75"/>
      <c r="C24" s="75" t="s">
        <v>40</v>
      </c>
      <c r="D24" s="75"/>
      <c r="E24" s="75"/>
      <c r="F24" s="75"/>
      <c r="G24" s="75"/>
      <c r="H24" s="75"/>
      <c r="I24" s="75"/>
      <c r="J24" s="75"/>
      <c r="K24" s="76" t="s">
        <v>41</v>
      </c>
      <c r="L24" s="76" t="s">
        <v>42</v>
      </c>
      <c r="M24" s="76"/>
      <c r="N24" s="76"/>
      <c r="O24" s="76"/>
      <c r="P24" s="76" t="s">
        <v>43</v>
      </c>
      <c r="Q24" s="76" t="s">
        <v>44</v>
      </c>
      <c r="R24" s="76" t="s">
        <v>45</v>
      </c>
      <c r="S24" s="76" t="s">
        <v>46</v>
      </c>
      <c r="T24" s="77" t="s">
        <v>47</v>
      </c>
      <c r="U24" s="42"/>
      <c r="V24" s="42"/>
      <c r="W24" s="42"/>
      <c r="X24" s="42"/>
    </row>
    <row r="25" spans="1:24" s="9" customFormat="1" ht="12.75" customHeight="1" x14ac:dyDescent="0.2">
      <c r="A25" s="74"/>
      <c r="B25" s="75"/>
      <c r="C25" s="75" t="s">
        <v>48</v>
      </c>
      <c r="D25" s="75"/>
      <c r="E25" s="75"/>
      <c r="F25" s="75"/>
      <c r="G25" s="75"/>
      <c r="H25" s="75"/>
      <c r="I25" s="75"/>
      <c r="J25" s="75"/>
      <c r="K25" s="26">
        <v>100</v>
      </c>
      <c r="L25" s="26">
        <v>6060</v>
      </c>
      <c r="M25" s="26"/>
      <c r="N25" s="26"/>
      <c r="O25" s="26"/>
      <c r="P25" s="26">
        <v>2400</v>
      </c>
      <c r="Q25" s="26">
        <v>58000</v>
      </c>
      <c r="R25" s="26"/>
      <c r="S25" s="26">
        <v>1052</v>
      </c>
      <c r="T25" s="39">
        <v>517.35</v>
      </c>
      <c r="U25" s="42"/>
      <c r="V25" s="42"/>
      <c r="W25" s="42"/>
      <c r="X25" s="42"/>
    </row>
    <row r="26" spans="1:24" s="3" customFormat="1" ht="12.75" customHeight="1" x14ac:dyDescent="0.2">
      <c r="A26" s="78"/>
      <c r="B26" s="56"/>
      <c r="C26" s="75" t="s">
        <v>49</v>
      </c>
      <c r="D26" s="75"/>
      <c r="E26" s="75"/>
      <c r="F26" s="75"/>
      <c r="G26" s="75"/>
      <c r="H26" s="75"/>
      <c r="I26" s="56"/>
      <c r="J26" s="56"/>
      <c r="K26" s="6"/>
      <c r="L26" s="6"/>
      <c r="M26" s="6"/>
      <c r="N26" s="6"/>
      <c r="O26" s="6"/>
      <c r="P26" s="6"/>
      <c r="Q26" s="6"/>
      <c r="R26" s="6"/>
      <c r="S26" s="6"/>
      <c r="T26" s="40"/>
      <c r="U26" s="2"/>
      <c r="V26" s="2"/>
      <c r="W26" s="2"/>
      <c r="X26" s="2"/>
    </row>
    <row r="27" spans="1:24" s="3" customFormat="1" ht="12.75" customHeight="1" x14ac:dyDescent="0.2">
      <c r="A27" s="78"/>
      <c r="B27" s="56"/>
      <c r="C27" s="75" t="s">
        <v>50</v>
      </c>
      <c r="D27" s="75"/>
      <c r="E27" s="75"/>
      <c r="F27" s="75"/>
      <c r="G27" s="75"/>
      <c r="H27" s="56"/>
      <c r="I27" s="56"/>
      <c r="J27" s="56"/>
      <c r="K27" s="6"/>
      <c r="L27" s="6"/>
      <c r="M27" s="6"/>
      <c r="N27" s="6"/>
      <c r="O27" s="6"/>
      <c r="P27" s="6"/>
      <c r="Q27" s="6"/>
      <c r="R27" s="6"/>
      <c r="S27" s="6"/>
      <c r="T27" s="39"/>
      <c r="U27" s="2"/>
      <c r="V27" s="2"/>
      <c r="W27" s="2"/>
      <c r="X27" s="2"/>
    </row>
    <row r="28" spans="1:24" s="3" customFormat="1" ht="12.75" customHeight="1" x14ac:dyDescent="0.2">
      <c r="A28" s="78"/>
      <c r="B28" s="56"/>
      <c r="C28" s="75" t="s">
        <v>51</v>
      </c>
      <c r="D28" s="75"/>
      <c r="E28" s="75"/>
      <c r="F28" s="75"/>
      <c r="G28" s="7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77"/>
      <c r="U28" s="2"/>
      <c r="V28" s="2"/>
      <c r="W28" s="2"/>
      <c r="X28" s="2"/>
    </row>
    <row r="29" spans="1:24" s="3" customFormat="1" ht="12.75" customHeight="1" x14ac:dyDescent="0.25">
      <c r="A29" s="78"/>
      <c r="B29" s="56"/>
      <c r="C29" s="56"/>
      <c r="D29" s="56"/>
      <c r="E29" s="56"/>
      <c r="F29" s="56"/>
      <c r="G29" s="56"/>
      <c r="H29" s="56"/>
      <c r="I29" s="56"/>
      <c r="J29" s="56"/>
      <c r="K29" s="56" t="s">
        <v>52</v>
      </c>
      <c r="L29" s="56"/>
      <c r="M29" s="11"/>
      <c r="N29" s="11"/>
      <c r="O29" s="11"/>
      <c r="P29" s="102" t="s">
        <v>53</v>
      </c>
      <c r="Q29" s="103"/>
      <c r="R29" s="103"/>
      <c r="S29" s="103"/>
      <c r="T29" s="104"/>
      <c r="U29" s="2"/>
      <c r="V29" s="2"/>
      <c r="W29" s="2"/>
      <c r="X29" s="2"/>
    </row>
    <row r="30" spans="1:24" s="3" customFormat="1" ht="12.75" customHeight="1" x14ac:dyDescent="0.25">
      <c r="A30" s="78"/>
      <c r="B30" s="56"/>
      <c r="C30" s="54"/>
      <c r="D30" s="54"/>
      <c r="E30" s="56"/>
      <c r="F30" s="54"/>
      <c r="G30" s="90">
        <v>44696</v>
      </c>
      <c r="H30" s="56"/>
      <c r="I30" s="56"/>
      <c r="J30" s="56"/>
      <c r="K30" s="102"/>
      <c r="L30" s="103"/>
      <c r="M30" s="103"/>
      <c r="N30" s="103"/>
      <c r="O30" s="103"/>
      <c r="P30" s="103"/>
      <c r="Q30" s="103"/>
      <c r="R30" s="103"/>
      <c r="S30" s="103"/>
      <c r="T30" s="104"/>
      <c r="U30" s="2"/>
      <c r="V30" s="2"/>
      <c r="W30" s="2"/>
      <c r="X30" s="2"/>
    </row>
    <row r="31" spans="1:24" s="3" customFormat="1" ht="12.75" customHeight="1" x14ac:dyDescent="0.2">
      <c r="A31" s="78"/>
      <c r="B31" s="56"/>
      <c r="C31" s="56" t="s">
        <v>54</v>
      </c>
      <c r="D31" s="56"/>
      <c r="E31" s="56"/>
      <c r="F31" s="56" t="s">
        <v>13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77"/>
      <c r="U31" s="2"/>
      <c r="V31" s="2"/>
      <c r="W31" s="2"/>
      <c r="X31" s="2"/>
    </row>
    <row r="32" spans="1:24" s="3" customFormat="1" ht="12.75" customHeight="1" x14ac:dyDescent="0.2">
      <c r="A32" s="7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77"/>
      <c r="U32" s="2"/>
      <c r="V32" s="2"/>
      <c r="W32" s="2"/>
      <c r="X32" s="2"/>
    </row>
    <row r="33" spans="1:24" s="3" customFormat="1" ht="12.75" customHeight="1" x14ac:dyDescent="0.2">
      <c r="A33" s="78"/>
      <c r="B33" s="56"/>
      <c r="C33" s="54"/>
      <c r="D33" s="54"/>
      <c r="E33" s="56"/>
      <c r="F33" s="54"/>
      <c r="G33" s="10"/>
      <c r="H33" s="56"/>
      <c r="I33" s="56"/>
      <c r="J33" s="56"/>
      <c r="K33" s="56" t="s">
        <v>55</v>
      </c>
      <c r="L33" s="56"/>
      <c r="M33" s="56"/>
      <c r="N33" s="56"/>
      <c r="O33" s="56"/>
      <c r="P33" s="56"/>
      <c r="Q33" s="56"/>
      <c r="R33" s="56"/>
      <c r="S33" s="56"/>
      <c r="T33" s="77"/>
      <c r="U33" s="2"/>
      <c r="V33" s="2"/>
      <c r="W33" s="2"/>
      <c r="X33" s="2"/>
    </row>
    <row r="34" spans="1:24" s="3" customFormat="1" ht="12.75" customHeight="1" x14ac:dyDescent="0.2">
      <c r="A34" s="78"/>
      <c r="B34" s="56"/>
      <c r="C34" s="56" t="s">
        <v>56</v>
      </c>
      <c r="D34" s="56"/>
      <c r="E34" s="56"/>
      <c r="F34" s="56" t="s">
        <v>13</v>
      </c>
      <c r="G34" s="56"/>
      <c r="H34" s="56"/>
      <c r="I34" s="56"/>
      <c r="J34" s="83"/>
      <c r="K34" s="38" t="b">
        <v>1</v>
      </c>
      <c r="L34" s="56" t="s">
        <v>57</v>
      </c>
      <c r="M34" s="56"/>
      <c r="N34" s="56"/>
      <c r="O34" s="56"/>
      <c r="P34" s="56"/>
      <c r="Q34" s="56"/>
      <c r="R34" s="56"/>
      <c r="S34" s="56"/>
      <c r="T34" s="77"/>
      <c r="U34" s="2"/>
      <c r="V34" s="2"/>
      <c r="W34" s="2"/>
      <c r="X34" s="2"/>
    </row>
    <row r="35" spans="1:24" ht="12.75" customHeight="1" x14ac:dyDescent="0.25">
      <c r="A35" s="78"/>
      <c r="B35" s="56"/>
      <c r="C35" s="56"/>
      <c r="D35" s="56"/>
      <c r="E35" s="56"/>
      <c r="F35" s="56"/>
      <c r="G35" s="56"/>
      <c r="H35" s="56"/>
      <c r="I35" s="53"/>
      <c r="J35" s="84"/>
      <c r="K35" s="38" t="b">
        <v>0</v>
      </c>
      <c r="L35" s="56" t="s">
        <v>58</v>
      </c>
      <c r="M35" s="56"/>
      <c r="N35" s="56"/>
      <c r="O35" s="56"/>
      <c r="P35" s="86" t="s">
        <v>59</v>
      </c>
      <c r="Q35" s="102"/>
      <c r="R35" s="103"/>
      <c r="S35" s="103"/>
      <c r="T35" s="104"/>
      <c r="U35"/>
      <c r="V35"/>
      <c r="W35"/>
      <c r="X35"/>
    </row>
    <row r="36" spans="1:24" ht="12.75" customHeight="1" x14ac:dyDescent="0.25">
      <c r="A36" s="78"/>
      <c r="B36" s="56"/>
      <c r="C36" s="54"/>
      <c r="D36" s="54"/>
      <c r="E36" s="56"/>
      <c r="F36" s="54"/>
      <c r="G36" s="10"/>
      <c r="H36" s="53"/>
      <c r="I36" s="53"/>
      <c r="J36" s="53"/>
      <c r="K36" s="103"/>
      <c r="L36" s="103"/>
      <c r="M36" s="103"/>
      <c r="N36" s="103"/>
      <c r="O36" s="103"/>
      <c r="P36" s="103"/>
      <c r="Q36" s="103"/>
      <c r="R36" s="103"/>
      <c r="S36" s="103"/>
      <c r="T36" s="104"/>
      <c r="U36"/>
      <c r="V36"/>
      <c r="W36"/>
      <c r="X36"/>
    </row>
    <row r="37" spans="1:24" ht="12.75" customHeight="1" x14ac:dyDescent="0.25">
      <c r="A37" s="78"/>
      <c r="B37" s="56"/>
      <c r="C37" s="56" t="s">
        <v>60</v>
      </c>
      <c r="D37" s="56"/>
      <c r="E37" s="56"/>
      <c r="F37" s="56" t="s">
        <v>13</v>
      </c>
      <c r="G37" s="56"/>
      <c r="H37" s="53"/>
      <c r="I37" s="53"/>
      <c r="J37" s="53"/>
      <c r="K37" s="105"/>
      <c r="L37" s="105"/>
      <c r="M37" s="105"/>
      <c r="N37" s="105"/>
      <c r="O37" s="105"/>
      <c r="P37" s="105"/>
      <c r="Q37" s="105"/>
      <c r="R37" s="105"/>
      <c r="S37" s="105"/>
      <c r="T37" s="106"/>
      <c r="U37"/>
      <c r="V37"/>
      <c r="W37"/>
      <c r="X37"/>
    </row>
    <row r="38" spans="1:24" ht="12.75" customHeight="1" thickBot="1" x14ac:dyDescent="0.3">
      <c r="A38" s="80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7"/>
      <c r="U38"/>
      <c r="V38"/>
      <c r="W38"/>
      <c r="X38"/>
    </row>
    <row r="39" spans="1:24" ht="12.75" customHeight="1" x14ac:dyDescent="0.25">
      <c r="A39" s="2"/>
      <c r="B39" s="2"/>
      <c r="C39" s="2"/>
      <c r="D39" s="2"/>
      <c r="E39" s="2"/>
      <c r="F39" s="2"/>
      <c r="G39"/>
      <c r="H39"/>
      <c r="I39"/>
      <c r="J39"/>
      <c r="K39"/>
      <c r="L39"/>
      <c r="M39"/>
      <c r="N39"/>
      <c r="O39" s="12"/>
      <c r="P39"/>
      <c r="Q39"/>
      <c r="R39"/>
      <c r="S39"/>
      <c r="T39"/>
    </row>
    <row r="40" spans="1:24" ht="12.75" customHeight="1" x14ac:dyDescent="0.25">
      <c r="A40" s="3"/>
      <c r="B40" s="3"/>
      <c r="C40" s="3"/>
      <c r="D40" s="3"/>
      <c r="E40" s="3"/>
      <c r="F40" s="3"/>
    </row>
    <row r="41" spans="1:24" ht="12.75" customHeight="1" x14ac:dyDescent="0.25">
      <c r="A41" s="3"/>
      <c r="B41" s="3"/>
      <c r="C41" s="3"/>
      <c r="D41" s="3"/>
      <c r="E41" s="3"/>
      <c r="F41" s="3"/>
    </row>
    <row r="42" spans="1:24" ht="12.75" customHeight="1" x14ac:dyDescent="0.25">
      <c r="B42" s="3"/>
      <c r="C42" s="3"/>
      <c r="D42" s="3"/>
      <c r="E42" s="3"/>
      <c r="F42" s="3"/>
    </row>
    <row r="43" spans="1:24" x14ac:dyDescent="0.25">
      <c r="B43" s="3"/>
      <c r="C43" s="3"/>
      <c r="D43" s="3"/>
      <c r="E43" s="3"/>
      <c r="F43" s="3"/>
    </row>
    <row r="44" spans="1:24" x14ac:dyDescent="0.25">
      <c r="B44" s="3"/>
      <c r="C44" s="3"/>
      <c r="D44" s="3"/>
      <c r="E44" s="3"/>
      <c r="F44" s="3"/>
    </row>
  </sheetData>
  <sheetProtection algorithmName="SHA-512" hashValue="ew0pJAPOw65mEo3ZQjSh+FSZ7KqiCuuVTK4XyrZYcl5Cdu23+hH+VnaIpUCvTm7MyDwGlAdt1g/GppJfZLWKog==" saltValue="1bKvFGwsfH8TCLaboAv5+g==" spinCount="100000" sheet="1" objects="1" scenarios="1"/>
  <mergeCells count="12">
    <mergeCell ref="P29:T29"/>
    <mergeCell ref="K30:T30"/>
    <mergeCell ref="Q35:T35"/>
    <mergeCell ref="K36:T36"/>
    <mergeCell ref="K37:T37"/>
    <mergeCell ref="C5:E5"/>
    <mergeCell ref="H5:I5"/>
    <mergeCell ref="R5:T5"/>
    <mergeCell ref="K23:T23"/>
    <mergeCell ref="R4:T4"/>
    <mergeCell ref="C4:E4"/>
    <mergeCell ref="H4:I4"/>
  </mergeCells>
  <conditionalFormatting sqref="J8:J19">
    <cfRule type="cellIs" dxfId="7" priority="4" stopIfTrue="1" operator="greaterThan">
      <formula>13</formula>
    </cfRule>
  </conditionalFormatting>
  <conditionalFormatting sqref="K8:K19">
    <cfRule type="cellIs" dxfId="6" priority="3" operator="greaterThan">
      <formula>14</formula>
    </cfRule>
  </conditionalFormatting>
  <conditionalFormatting sqref="L8:L19">
    <cfRule type="cellIs" dxfId="5" priority="2" stopIfTrue="1" operator="greaterThan">
      <formula>23</formula>
    </cfRule>
  </conditionalFormatting>
  <conditionalFormatting sqref="P8:P19">
    <cfRule type="cellIs" dxfId="4" priority="1" stopIfTrue="1" operator="greaterThan">
      <formula>50</formula>
    </cfRule>
  </conditionalFormatting>
  <hyperlinks>
    <hyperlink ref="V10" r:id="rId1" display="https://sao.georgia.gov/travel/state-travel-policy" xr:uid="{00000000-0004-0000-0000-000000000000}"/>
    <hyperlink ref="V12" r:id="rId2" display="https://www.washingtoncountyschoolsga.org/finance" xr:uid="{00000000-0004-0000-0000-000001000000}"/>
  </hyperlinks>
  <pageMargins left="0.7" right="0.7" top="0.75" bottom="0.75" header="0.3" footer="0.3"/>
  <pageSetup scale="6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10</xdr:col>
                    <xdr:colOff>171450</xdr:colOff>
                    <xdr:row>32</xdr:row>
                    <xdr:rowOff>152400</xdr:rowOff>
                  </from>
                  <to>
                    <xdr:col>11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10</xdr:col>
                    <xdr:colOff>171450</xdr:colOff>
                    <xdr:row>33</xdr:row>
                    <xdr:rowOff>142875</xdr:rowOff>
                  </from>
                  <to>
                    <xdr:col>10</xdr:col>
                    <xdr:colOff>447675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133350</xdr:rowOff>
                  </from>
                  <to>
                    <xdr:col>11</xdr:col>
                    <xdr:colOff>352425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123825</xdr:rowOff>
                  </from>
                  <to>
                    <xdr:col>11</xdr:col>
                    <xdr:colOff>352425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1</xdr:col>
                    <xdr:colOff>200025</xdr:colOff>
                    <xdr:row>7</xdr:row>
                    <xdr:rowOff>152400</xdr:rowOff>
                  </from>
                  <to>
                    <xdr:col>2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2</xdr:col>
                    <xdr:colOff>133350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1</xdr:col>
                    <xdr:colOff>200025</xdr:colOff>
                    <xdr:row>11</xdr:row>
                    <xdr:rowOff>152400</xdr:rowOff>
                  </from>
                  <to>
                    <xdr:col>2</xdr:col>
                    <xdr:colOff>123825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142875</xdr:rowOff>
                  </from>
                  <to>
                    <xdr:col>2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0</xdr:rowOff>
                  </from>
                  <to>
                    <xdr:col>2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133350</xdr:rowOff>
                  </from>
                  <to>
                    <xdr:col>11</xdr:col>
                    <xdr:colOff>352425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123825</xdr:rowOff>
                  </from>
                  <to>
                    <xdr:col>11</xdr:col>
                    <xdr:colOff>352425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abSelected="1" workbookViewId="0">
      <selection activeCell="J19" sqref="J19"/>
    </sheetView>
  </sheetViews>
  <sheetFormatPr defaultColWidth="9.140625" defaultRowHeight="15" x14ac:dyDescent="0.25"/>
  <cols>
    <col min="1" max="1" width="6.5703125" style="1" customWidth="1"/>
    <col min="2" max="2" width="7.7109375" style="1" customWidth="1"/>
    <col min="3" max="3" width="6.5703125" style="1" customWidth="1"/>
    <col min="4" max="4" width="18.42578125" style="1" customWidth="1"/>
    <col min="5" max="5" width="9.140625" style="1"/>
    <col min="6" max="6" width="6.85546875" style="1" customWidth="1"/>
    <col min="7" max="7" width="7.85546875" style="1" customWidth="1"/>
    <col min="8" max="8" width="8" style="1" customWidth="1"/>
    <col min="9" max="9" width="8.42578125" style="1" customWidth="1"/>
    <col min="10" max="10" width="6.85546875" style="1" bestFit="1" customWidth="1"/>
    <col min="11" max="11" width="6.5703125" style="1" customWidth="1"/>
    <col min="12" max="12" width="8.140625" style="1" bestFit="1" customWidth="1"/>
    <col min="13" max="13" width="6.85546875" style="1" hidden="1" customWidth="1"/>
    <col min="14" max="14" width="10" style="1" hidden="1" customWidth="1"/>
    <col min="15" max="15" width="8.140625" style="1" hidden="1" customWidth="1"/>
    <col min="16" max="16" width="9" style="1" customWidth="1"/>
    <col min="17" max="17" width="10.5703125" style="1" customWidth="1"/>
    <col min="18" max="18" width="11.140625" style="1" customWidth="1"/>
    <col min="19" max="19" width="7.85546875" style="1" customWidth="1"/>
    <col min="20" max="20" width="7.42578125" style="1" customWidth="1"/>
    <col min="21" max="16384" width="9.140625" style="1"/>
  </cols>
  <sheetData>
    <row r="1" spans="1:20" x14ac:dyDescent="0.25">
      <c r="A1" s="51" t="s">
        <v>0</v>
      </c>
      <c r="B1" s="52"/>
      <c r="C1" s="52"/>
      <c r="D1" s="53"/>
      <c r="E1" s="53"/>
      <c r="F1" s="53"/>
      <c r="G1" s="53"/>
      <c r="H1" s="5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x14ac:dyDescent="0.25">
      <c r="A2" s="51" t="s">
        <v>1</v>
      </c>
      <c r="B2" s="52"/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8" customFormat="1" ht="17.25" customHeight="1" x14ac:dyDescent="0.25">
      <c r="A4" s="54" t="s">
        <v>2</v>
      </c>
      <c r="B4" s="54"/>
      <c r="C4" s="112"/>
      <c r="D4" s="112"/>
      <c r="E4" s="112"/>
      <c r="F4" s="56"/>
      <c r="G4" s="54" t="s">
        <v>4</v>
      </c>
      <c r="H4" s="112"/>
      <c r="I4" s="112"/>
      <c r="J4" s="56"/>
      <c r="K4" s="56"/>
      <c r="L4" s="56"/>
      <c r="M4" s="56"/>
      <c r="N4" s="56"/>
      <c r="O4" s="56"/>
      <c r="P4" s="56"/>
      <c r="Q4" s="54" t="s">
        <v>6</v>
      </c>
      <c r="R4" s="114"/>
      <c r="S4" s="115"/>
      <c r="T4" s="115"/>
    </row>
    <row r="5" spans="1:20" s="8" customFormat="1" ht="17.25" customHeight="1" x14ac:dyDescent="0.2">
      <c r="A5" s="55" t="s">
        <v>7</v>
      </c>
      <c r="B5" s="55"/>
      <c r="C5" s="113"/>
      <c r="D5" s="113"/>
      <c r="E5" s="113"/>
      <c r="F5" s="56"/>
      <c r="G5" s="55" t="s">
        <v>8</v>
      </c>
      <c r="H5" s="113"/>
      <c r="I5" s="113"/>
      <c r="J5" s="56"/>
      <c r="K5" s="54" t="s">
        <v>10</v>
      </c>
      <c r="L5" s="13"/>
      <c r="M5" s="14"/>
      <c r="N5" s="14"/>
      <c r="O5" s="14"/>
      <c r="P5" s="56"/>
      <c r="Q5" s="55" t="s">
        <v>12</v>
      </c>
      <c r="R5" s="113"/>
      <c r="S5" s="113"/>
      <c r="T5" s="113"/>
    </row>
    <row r="6" spans="1:20" s="8" customFormat="1" ht="5.25" customHeight="1" x14ac:dyDescent="0.2">
      <c r="A6" s="56"/>
      <c r="B6" s="56"/>
      <c r="C6" s="57"/>
      <c r="D6" s="57"/>
      <c r="E6" s="57"/>
      <c r="F6" s="56"/>
      <c r="G6" s="56"/>
      <c r="H6" s="58"/>
      <c r="I6" s="58"/>
      <c r="J6" s="56"/>
      <c r="K6" s="56"/>
      <c r="L6" s="58"/>
      <c r="M6" s="58"/>
      <c r="N6" s="58"/>
      <c r="O6" s="58"/>
      <c r="P6" s="56"/>
      <c r="Q6" s="56"/>
      <c r="R6" s="58"/>
      <c r="S6" s="58"/>
      <c r="T6" s="58"/>
    </row>
    <row r="7" spans="1:20" s="15" customFormat="1" ht="48.95" customHeight="1" thickBot="1" x14ac:dyDescent="0.3">
      <c r="A7" s="59" t="s">
        <v>13</v>
      </c>
      <c r="B7" s="59" t="s">
        <v>64</v>
      </c>
      <c r="C7" s="59" t="s">
        <v>14</v>
      </c>
      <c r="D7" s="59" t="s">
        <v>15</v>
      </c>
      <c r="E7" s="59" t="s">
        <v>16</v>
      </c>
      <c r="F7" s="59" t="s">
        <v>17</v>
      </c>
      <c r="G7" s="59" t="s">
        <v>18</v>
      </c>
      <c r="H7" s="59" t="s">
        <v>19</v>
      </c>
      <c r="I7" s="59" t="s">
        <v>20</v>
      </c>
      <c r="J7" s="59" t="s">
        <v>21</v>
      </c>
      <c r="K7" s="59" t="s">
        <v>22</v>
      </c>
      <c r="L7" s="59" t="s">
        <v>23</v>
      </c>
      <c r="M7" s="59" t="s">
        <v>61</v>
      </c>
      <c r="N7" s="59" t="s">
        <v>63</v>
      </c>
      <c r="O7" s="59" t="s">
        <v>62</v>
      </c>
      <c r="P7" s="59" t="s">
        <v>24</v>
      </c>
      <c r="Q7" s="59" t="s">
        <v>25</v>
      </c>
      <c r="R7" s="59" t="s">
        <v>26</v>
      </c>
      <c r="S7" s="59" t="s">
        <v>27</v>
      </c>
      <c r="T7" s="59" t="s">
        <v>28</v>
      </c>
    </row>
    <row r="8" spans="1:20" s="8" customFormat="1" ht="12.75" customHeight="1" x14ac:dyDescent="0.2">
      <c r="A8" s="47"/>
      <c r="B8" s="48"/>
      <c r="C8" s="93"/>
      <c r="D8" s="94"/>
      <c r="E8" s="94"/>
      <c r="F8" s="88"/>
      <c r="G8" s="43"/>
      <c r="H8" s="43"/>
      <c r="I8" s="43"/>
      <c r="J8" s="43"/>
      <c r="K8" s="43"/>
      <c r="L8" s="43"/>
      <c r="M8" s="44"/>
      <c r="N8" s="43"/>
      <c r="O8" s="43"/>
      <c r="P8" s="43"/>
      <c r="Q8" s="43"/>
      <c r="R8" s="43"/>
      <c r="S8" s="45"/>
      <c r="T8" s="46"/>
    </row>
    <row r="9" spans="1:20" s="8" customFormat="1" ht="12.75" customHeight="1" x14ac:dyDescent="0.2">
      <c r="A9" s="16"/>
      <c r="B9" s="31" t="b">
        <v>0</v>
      </c>
      <c r="C9" s="92"/>
      <c r="D9" s="17"/>
      <c r="E9" s="17"/>
      <c r="F9" s="6">
        <f>E9-E8</f>
        <v>0</v>
      </c>
      <c r="G9" s="18"/>
      <c r="H9" s="18"/>
      <c r="I9" s="60">
        <f>PRODUCT(F9*0.7)+G9+H9+G8+H8</f>
        <v>0</v>
      </c>
      <c r="J9" s="18"/>
      <c r="K9" s="18"/>
      <c r="L9" s="30"/>
      <c r="M9" s="18">
        <f t="shared" ref="M9:M19" si="0">SUM(J9:L9)</f>
        <v>0</v>
      </c>
      <c r="N9" s="19">
        <f t="shared" ref="N9:N19" si="1">IF(M9&gt;=50,50,IF(M9&lt;50,SUM(J9:L9)))</f>
        <v>0</v>
      </c>
      <c r="O9" s="19">
        <f>IF(N9&lt;37.5,N9, IF(N9&gt;=37.5,37.5))</f>
        <v>0</v>
      </c>
      <c r="P9" s="60">
        <f>IF(B9=TRUE,O9,IF(B9=FALSE,N9))</f>
        <v>0</v>
      </c>
      <c r="Q9" s="18"/>
      <c r="R9" s="60">
        <f t="shared" ref="R9:R19" si="2">SUM(P9:Q9)</f>
        <v>0</v>
      </c>
      <c r="S9" s="91"/>
      <c r="T9" s="18"/>
    </row>
    <row r="10" spans="1:20" s="8" customFormat="1" ht="12.75" customHeight="1" x14ac:dyDescent="0.2">
      <c r="A10" s="47"/>
      <c r="B10" s="48"/>
      <c r="C10" s="17"/>
      <c r="D10" s="17"/>
      <c r="E10" s="17"/>
      <c r="F10" s="89"/>
      <c r="G10" s="43"/>
      <c r="H10" s="43"/>
      <c r="I10" s="43"/>
      <c r="J10" s="43"/>
      <c r="K10" s="43"/>
      <c r="L10" s="43"/>
      <c r="M10" s="44"/>
      <c r="N10" s="43"/>
      <c r="O10" s="43"/>
      <c r="P10" s="43"/>
      <c r="Q10" s="43"/>
      <c r="R10" s="43"/>
      <c r="S10" s="45"/>
      <c r="T10" s="46"/>
    </row>
    <row r="11" spans="1:20" s="8" customFormat="1" ht="12.75" customHeight="1" x14ac:dyDescent="0.2">
      <c r="A11" s="16"/>
      <c r="B11" s="31" t="b">
        <v>0</v>
      </c>
      <c r="C11" s="17"/>
      <c r="D11" s="17"/>
      <c r="E11" s="17"/>
      <c r="F11" s="89">
        <f>E11-E10</f>
        <v>0</v>
      </c>
      <c r="G11" s="18"/>
      <c r="H11" s="18"/>
      <c r="I11" s="60">
        <f>PRODUCT(F11*0.7)+G11+H11+G10+H10</f>
        <v>0</v>
      </c>
      <c r="J11" s="18"/>
      <c r="K11" s="18"/>
      <c r="L11" s="30"/>
      <c r="M11" s="18">
        <f t="shared" si="0"/>
        <v>0</v>
      </c>
      <c r="N11" s="19">
        <f t="shared" si="1"/>
        <v>0</v>
      </c>
      <c r="O11" s="19">
        <f>IF(N11&lt;37.5,N11, IF(N11&gt;=37.5,37.5))</f>
        <v>0</v>
      </c>
      <c r="P11" s="60">
        <f>IF(B11=TRUE,O11,IF(B11=FALSE,N11))</f>
        <v>0</v>
      </c>
      <c r="Q11" s="18"/>
      <c r="R11" s="60">
        <f t="shared" si="2"/>
        <v>0</v>
      </c>
      <c r="S11" s="91"/>
      <c r="T11" s="18"/>
    </row>
    <row r="12" spans="1:20" s="8" customFormat="1" ht="12.75" customHeight="1" x14ac:dyDescent="0.2">
      <c r="A12" s="47"/>
      <c r="B12" s="48"/>
      <c r="C12" s="17"/>
      <c r="D12" s="17"/>
      <c r="E12" s="17"/>
      <c r="F12" s="89"/>
      <c r="G12" s="43"/>
      <c r="H12" s="43"/>
      <c r="I12" s="43"/>
      <c r="J12" s="43"/>
      <c r="K12" s="43"/>
      <c r="L12" s="43"/>
      <c r="M12" s="44"/>
      <c r="N12" s="43"/>
      <c r="O12" s="43"/>
      <c r="P12" s="43"/>
      <c r="Q12" s="43"/>
      <c r="R12" s="43"/>
      <c r="S12" s="45"/>
      <c r="T12" s="46"/>
    </row>
    <row r="13" spans="1:20" s="8" customFormat="1" ht="12.75" customHeight="1" x14ac:dyDescent="0.2">
      <c r="A13" s="16"/>
      <c r="B13" s="31"/>
      <c r="C13" s="17"/>
      <c r="D13" s="17"/>
      <c r="E13" s="17"/>
      <c r="F13" s="89">
        <f>E13-E12</f>
        <v>0</v>
      </c>
      <c r="G13" s="18"/>
      <c r="H13" s="18"/>
      <c r="I13" s="60">
        <f>PRODUCT(F13*0.7)+G13+H13+G12+H12</f>
        <v>0</v>
      </c>
      <c r="J13" s="18"/>
      <c r="K13" s="18"/>
      <c r="L13" s="30"/>
      <c r="M13" s="18">
        <f t="shared" si="0"/>
        <v>0</v>
      </c>
      <c r="N13" s="19">
        <f t="shared" si="1"/>
        <v>0</v>
      </c>
      <c r="O13" s="19">
        <f>IF(N13&lt;37.5,N13, IF(N13&gt;=37.5,37.5))</f>
        <v>0</v>
      </c>
      <c r="P13" s="60">
        <f>IF(B13=TRUE,O13,IF(B13=FALSE,N13))</f>
        <v>0</v>
      </c>
      <c r="Q13" s="18"/>
      <c r="R13" s="60">
        <f t="shared" si="2"/>
        <v>0</v>
      </c>
      <c r="S13" s="91"/>
      <c r="T13" s="18"/>
    </row>
    <row r="14" spans="1:20" s="8" customFormat="1" ht="12.75" customHeight="1" x14ac:dyDescent="0.2">
      <c r="A14" s="47"/>
      <c r="B14" s="48"/>
      <c r="C14" s="92"/>
      <c r="D14" s="17"/>
      <c r="E14" s="17"/>
      <c r="F14" s="89"/>
      <c r="G14" s="43"/>
      <c r="H14" s="43"/>
      <c r="I14" s="43"/>
      <c r="J14" s="43"/>
      <c r="K14" s="43"/>
      <c r="L14" s="43"/>
      <c r="M14" s="44"/>
      <c r="N14" s="43"/>
      <c r="O14" s="43"/>
      <c r="P14" s="43"/>
      <c r="Q14" s="43"/>
      <c r="R14" s="43"/>
      <c r="S14" s="45"/>
      <c r="T14" s="46"/>
    </row>
    <row r="15" spans="1:20" s="8" customFormat="1" ht="12.75" customHeight="1" x14ac:dyDescent="0.2">
      <c r="A15" s="16"/>
      <c r="B15" s="31" t="b">
        <v>0</v>
      </c>
      <c r="C15" s="92"/>
      <c r="D15" s="17"/>
      <c r="E15" s="17"/>
      <c r="F15" s="89">
        <f>E15-E14</f>
        <v>0</v>
      </c>
      <c r="G15" s="18"/>
      <c r="H15" s="18"/>
      <c r="I15" s="60">
        <f>PRODUCT(F15*0.7)+G15+H15+G14+H14</f>
        <v>0</v>
      </c>
      <c r="J15" s="18"/>
      <c r="K15" s="18"/>
      <c r="L15" s="30"/>
      <c r="M15" s="18">
        <f t="shared" si="0"/>
        <v>0</v>
      </c>
      <c r="N15" s="19">
        <f t="shared" si="1"/>
        <v>0</v>
      </c>
      <c r="O15" s="19">
        <f>IF(N15&lt;37.5,N15, IF(N15&gt;=37.5,37.5))</f>
        <v>0</v>
      </c>
      <c r="P15" s="60">
        <f>IF(B15=TRUE,O15,IF(B15=FALSE,N15))</f>
        <v>0</v>
      </c>
      <c r="Q15" s="18"/>
      <c r="R15" s="60">
        <f t="shared" si="2"/>
        <v>0</v>
      </c>
      <c r="S15" s="91"/>
      <c r="T15" s="18"/>
    </row>
    <row r="16" spans="1:20" s="8" customFormat="1" ht="12.75" customHeight="1" x14ac:dyDescent="0.2">
      <c r="A16" s="47"/>
      <c r="B16" s="48"/>
      <c r="C16" s="17"/>
      <c r="D16" s="17"/>
      <c r="E16" s="17"/>
      <c r="F16" s="89"/>
      <c r="G16" s="43"/>
      <c r="H16" s="43"/>
      <c r="I16" s="43"/>
      <c r="J16" s="43"/>
      <c r="K16" s="43"/>
      <c r="L16" s="43"/>
      <c r="M16" s="44"/>
      <c r="N16" s="43"/>
      <c r="O16" s="43"/>
      <c r="P16" s="43"/>
      <c r="Q16" s="43"/>
      <c r="R16" s="43"/>
      <c r="S16" s="45"/>
      <c r="T16" s="46"/>
    </row>
    <row r="17" spans="1:20" s="8" customFormat="1" ht="12.75" customHeight="1" x14ac:dyDescent="0.2">
      <c r="A17" s="16"/>
      <c r="B17" s="31" t="b">
        <v>0</v>
      </c>
      <c r="C17" s="17"/>
      <c r="D17" s="17"/>
      <c r="E17" s="17"/>
      <c r="F17" s="89">
        <f>E17-E16</f>
        <v>0</v>
      </c>
      <c r="G17" s="18"/>
      <c r="H17" s="18"/>
      <c r="I17" s="60">
        <f>PRODUCT(F17*0.7)+G17+H17+G16+H16</f>
        <v>0</v>
      </c>
      <c r="J17" s="18"/>
      <c r="K17" s="18"/>
      <c r="L17" s="30"/>
      <c r="M17" s="18">
        <f t="shared" si="0"/>
        <v>0</v>
      </c>
      <c r="N17" s="19">
        <f t="shared" si="1"/>
        <v>0</v>
      </c>
      <c r="O17" s="19">
        <f>IF(N17&lt;37.5,N17, IF(N17&gt;=37.5,37.5))</f>
        <v>0</v>
      </c>
      <c r="P17" s="60">
        <f>IF(B17=TRUE,O17,IF(B17=FALSE,N17))</f>
        <v>0</v>
      </c>
      <c r="Q17" s="18"/>
      <c r="R17" s="60">
        <f t="shared" si="2"/>
        <v>0</v>
      </c>
      <c r="S17" s="91"/>
      <c r="T17" s="18"/>
    </row>
    <row r="18" spans="1:20" s="8" customFormat="1" ht="12.75" customHeight="1" x14ac:dyDescent="0.2">
      <c r="A18" s="49"/>
      <c r="B18" s="50"/>
      <c r="C18" s="17"/>
      <c r="D18" s="17"/>
      <c r="E18" s="17"/>
      <c r="F18" s="89"/>
      <c r="G18" s="43"/>
      <c r="H18" s="43"/>
      <c r="I18" s="43"/>
      <c r="J18" s="43"/>
      <c r="K18" s="43"/>
      <c r="L18" s="43"/>
      <c r="M18" s="44"/>
      <c r="N18" s="43"/>
      <c r="O18" s="43"/>
      <c r="P18" s="43"/>
      <c r="Q18" s="43"/>
      <c r="R18" s="43"/>
      <c r="S18" s="45"/>
      <c r="T18" s="46"/>
    </row>
    <row r="19" spans="1:20" s="8" customFormat="1" ht="12.75" customHeight="1" x14ac:dyDescent="0.2">
      <c r="A19" s="20"/>
      <c r="B19" s="32" t="b">
        <v>0</v>
      </c>
      <c r="C19" s="17"/>
      <c r="D19" s="17"/>
      <c r="E19" s="17"/>
      <c r="F19" s="89">
        <f>E19-E18</f>
        <v>0</v>
      </c>
      <c r="G19" s="18"/>
      <c r="H19" s="18"/>
      <c r="I19" s="60">
        <f>PRODUCT(F19*0.7)+G19+H19+G18+H18</f>
        <v>0</v>
      </c>
      <c r="J19" s="18"/>
      <c r="K19" s="18"/>
      <c r="L19" s="30"/>
      <c r="M19" s="18">
        <f t="shared" si="0"/>
        <v>0</v>
      </c>
      <c r="N19" s="19">
        <f t="shared" si="1"/>
        <v>0</v>
      </c>
      <c r="O19" s="19">
        <f>IF(N19&lt;37.5,N19, IF(N19&gt;=37.5,37.5))</f>
        <v>0</v>
      </c>
      <c r="P19" s="60">
        <f>IF(B19=TRUE,O19,IF(B19=FALSE,N19))</f>
        <v>0</v>
      </c>
      <c r="Q19" s="18"/>
      <c r="R19" s="60">
        <f t="shared" si="2"/>
        <v>0</v>
      </c>
      <c r="S19" s="91"/>
      <c r="T19" s="18"/>
    </row>
    <row r="20" spans="1:20" s="8" customFormat="1" ht="15.75" customHeight="1" x14ac:dyDescent="0.2">
      <c r="A20" s="62"/>
      <c r="B20" s="56"/>
      <c r="C20" s="56"/>
      <c r="D20" s="55" t="s">
        <v>34</v>
      </c>
      <c r="E20" s="63">
        <f>SUM(F8:F19)</f>
        <v>0</v>
      </c>
      <c r="F20" s="55" t="s">
        <v>35</v>
      </c>
      <c r="G20" s="54"/>
      <c r="H20" s="64">
        <f>SUM(I9:I19)</f>
        <v>0</v>
      </c>
      <c r="I20" s="65"/>
      <c r="J20" s="56"/>
      <c r="K20" s="55" t="s">
        <v>36</v>
      </c>
      <c r="L20" s="55"/>
      <c r="M20" s="55"/>
      <c r="N20" s="55"/>
      <c r="O20" s="55"/>
      <c r="P20" s="55"/>
      <c r="Q20" s="66">
        <f>SUM(R8:R19)</f>
        <v>0</v>
      </c>
      <c r="R20" s="56"/>
      <c r="S20" s="67" t="s">
        <v>37</v>
      </c>
      <c r="T20" s="61">
        <f>SUM(T8:T19)</f>
        <v>0</v>
      </c>
    </row>
    <row r="21" spans="1:20" s="8" customFormat="1" ht="5.25" customHeight="1" x14ac:dyDescent="0.2">
      <c r="A21" s="68"/>
      <c r="B21" s="56"/>
      <c r="C21" s="56"/>
      <c r="D21" s="56"/>
      <c r="E21" s="56"/>
      <c r="F21" s="56"/>
      <c r="G21" s="56"/>
      <c r="H21" s="56"/>
      <c r="I21" s="65"/>
      <c r="J21" s="56"/>
      <c r="K21" s="56"/>
      <c r="L21" s="56"/>
      <c r="M21" s="56"/>
      <c r="N21" s="56"/>
      <c r="O21" s="56"/>
      <c r="P21" s="56"/>
      <c r="Q21" s="56"/>
      <c r="R21" s="56"/>
      <c r="S21" s="68"/>
      <c r="T21" s="65"/>
    </row>
    <row r="22" spans="1:20" s="8" customFormat="1" ht="15.75" customHeight="1" thickBot="1" x14ac:dyDescent="0.25">
      <c r="A22" s="68"/>
      <c r="B22" s="56"/>
      <c r="C22" s="56"/>
      <c r="D22" s="56"/>
      <c r="E22" s="56"/>
      <c r="F22" s="56"/>
      <c r="G22" s="56"/>
      <c r="H22" s="56"/>
      <c r="I22" s="65"/>
      <c r="J22" s="68"/>
      <c r="K22" s="69" t="s">
        <v>38</v>
      </c>
      <c r="L22" s="56"/>
      <c r="M22" s="56"/>
      <c r="N22" s="56"/>
      <c r="O22" s="56"/>
      <c r="P22" s="56"/>
      <c r="Q22" s="70">
        <f>SUM(Q20+H20+T20)</f>
        <v>0</v>
      </c>
      <c r="R22" s="56"/>
      <c r="S22" s="68"/>
      <c r="T22" s="65"/>
    </row>
    <row r="23" spans="1:20" s="21" customFormat="1" ht="12.75" customHeight="1" x14ac:dyDescent="0.2">
      <c r="A23" s="71"/>
      <c r="B23" s="72"/>
      <c r="C23" s="73"/>
      <c r="D23" s="73"/>
      <c r="E23" s="73"/>
      <c r="F23" s="73"/>
      <c r="G23" s="73"/>
      <c r="H23" s="73"/>
      <c r="I23" s="72"/>
      <c r="J23" s="72"/>
      <c r="K23" s="96" t="s">
        <v>39</v>
      </c>
      <c r="L23" s="97"/>
      <c r="M23" s="97"/>
      <c r="N23" s="97"/>
      <c r="O23" s="97"/>
      <c r="P23" s="97"/>
      <c r="Q23" s="97"/>
      <c r="R23" s="97"/>
      <c r="S23" s="97"/>
      <c r="T23" s="98"/>
    </row>
    <row r="24" spans="1:20" s="21" customFormat="1" ht="12.75" customHeight="1" x14ac:dyDescent="0.2">
      <c r="A24" s="74"/>
      <c r="B24" s="75"/>
      <c r="C24" s="75" t="s">
        <v>40</v>
      </c>
      <c r="D24" s="75"/>
      <c r="E24" s="75"/>
      <c r="F24" s="75"/>
      <c r="G24" s="75"/>
      <c r="H24" s="75"/>
      <c r="I24" s="75"/>
      <c r="J24" s="75"/>
      <c r="K24" s="76" t="s">
        <v>41</v>
      </c>
      <c r="L24" s="76" t="s">
        <v>42</v>
      </c>
      <c r="M24" s="76"/>
      <c r="N24" s="76"/>
      <c r="O24" s="76"/>
      <c r="P24" s="76" t="s">
        <v>43</v>
      </c>
      <c r="Q24" s="76" t="s">
        <v>44</v>
      </c>
      <c r="R24" s="76" t="s">
        <v>45</v>
      </c>
      <c r="S24" s="76" t="s">
        <v>46</v>
      </c>
      <c r="T24" s="77" t="s">
        <v>47</v>
      </c>
    </row>
    <row r="25" spans="1:20" s="21" customFormat="1" ht="12.75" customHeight="1" x14ac:dyDescent="0.2">
      <c r="A25" s="74"/>
      <c r="B25" s="75"/>
      <c r="C25" s="75" t="s">
        <v>48</v>
      </c>
      <c r="D25" s="75"/>
      <c r="E25" s="75"/>
      <c r="F25" s="75"/>
      <c r="G25" s="75"/>
      <c r="H25" s="75"/>
      <c r="I25" s="75"/>
      <c r="J25" s="75"/>
      <c r="K25" s="22"/>
      <c r="L25" s="22"/>
      <c r="M25" s="22"/>
      <c r="N25" s="22"/>
      <c r="O25" s="22"/>
      <c r="P25" s="22"/>
      <c r="Q25" s="22"/>
      <c r="R25" s="22"/>
      <c r="S25" s="22"/>
      <c r="T25" s="23"/>
    </row>
    <row r="26" spans="1:20" s="8" customFormat="1" ht="12.75" customHeight="1" x14ac:dyDescent="0.2">
      <c r="A26" s="78"/>
      <c r="B26" s="56"/>
      <c r="C26" s="75" t="s">
        <v>49</v>
      </c>
      <c r="D26" s="75"/>
      <c r="E26" s="75"/>
      <c r="F26" s="75"/>
      <c r="G26" s="75"/>
      <c r="H26" s="75"/>
      <c r="I26" s="56"/>
      <c r="J26" s="56"/>
      <c r="K26" s="17"/>
      <c r="L26" s="17"/>
      <c r="M26" s="17"/>
      <c r="N26" s="17"/>
      <c r="O26" s="17"/>
      <c r="P26" s="17"/>
      <c r="Q26" s="17"/>
      <c r="R26" s="17"/>
      <c r="S26" s="17"/>
      <c r="T26" s="24"/>
    </row>
    <row r="27" spans="1:20" s="8" customFormat="1" ht="12.75" customHeight="1" x14ac:dyDescent="0.2">
      <c r="A27" s="78"/>
      <c r="B27" s="56"/>
      <c r="C27" s="75" t="s">
        <v>50</v>
      </c>
      <c r="D27" s="75"/>
      <c r="E27" s="75"/>
      <c r="F27" s="75"/>
      <c r="G27" s="75"/>
      <c r="H27" s="56"/>
      <c r="I27" s="56"/>
      <c r="J27" s="56"/>
      <c r="K27" s="17"/>
      <c r="L27" s="17"/>
      <c r="M27" s="17"/>
      <c r="N27" s="17"/>
      <c r="O27" s="17"/>
      <c r="P27" s="17"/>
      <c r="Q27" s="17"/>
      <c r="R27" s="17"/>
      <c r="S27" s="17"/>
      <c r="T27" s="23"/>
    </row>
    <row r="28" spans="1:20" s="8" customFormat="1" ht="12.75" customHeight="1" x14ac:dyDescent="0.2">
      <c r="A28" s="78"/>
      <c r="B28" s="56"/>
      <c r="C28" s="75" t="s">
        <v>51</v>
      </c>
      <c r="D28" s="75"/>
      <c r="E28" s="75"/>
      <c r="F28" s="75"/>
      <c r="G28" s="7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77"/>
    </row>
    <row r="29" spans="1:20" s="8" customFormat="1" ht="12.75" customHeight="1" x14ac:dyDescent="0.25">
      <c r="A29" s="78"/>
      <c r="B29" s="56"/>
      <c r="C29" s="56"/>
      <c r="D29" s="56"/>
      <c r="E29" s="56"/>
      <c r="F29" s="56"/>
      <c r="G29" s="56"/>
      <c r="H29" s="56"/>
      <c r="I29" s="56"/>
      <c r="J29" s="56"/>
      <c r="K29" s="56" t="s">
        <v>52</v>
      </c>
      <c r="L29" s="56"/>
      <c r="P29" s="109"/>
      <c r="Q29" s="110"/>
      <c r="R29" s="110"/>
      <c r="S29" s="110"/>
      <c r="T29" s="111"/>
    </row>
    <row r="30" spans="1:20" s="8" customFormat="1" ht="12.75" customHeight="1" x14ac:dyDescent="0.25">
      <c r="A30" s="78"/>
      <c r="B30" s="56"/>
      <c r="C30" s="54"/>
      <c r="D30" s="79"/>
      <c r="E30" s="56"/>
      <c r="F30" s="116"/>
      <c r="G30" s="117"/>
      <c r="H30" s="56"/>
      <c r="I30" s="56"/>
      <c r="J30" s="56"/>
      <c r="K30" s="109"/>
      <c r="L30" s="110"/>
      <c r="M30" s="110"/>
      <c r="N30" s="110"/>
      <c r="O30" s="110"/>
      <c r="P30" s="110"/>
      <c r="Q30" s="110"/>
      <c r="R30" s="110"/>
      <c r="S30" s="110"/>
      <c r="T30" s="111"/>
    </row>
    <row r="31" spans="1:20" s="8" customFormat="1" ht="12.75" customHeight="1" x14ac:dyDescent="0.2">
      <c r="A31" s="78"/>
      <c r="B31" s="56"/>
      <c r="C31" s="56" t="s">
        <v>54</v>
      </c>
      <c r="D31" s="56"/>
      <c r="E31" s="56"/>
      <c r="F31" s="56" t="s">
        <v>13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77"/>
    </row>
    <row r="32" spans="1:20" s="8" customFormat="1" ht="12.75" customHeight="1" x14ac:dyDescent="0.2">
      <c r="A32" s="78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77"/>
    </row>
    <row r="33" spans="1:20" s="8" customFormat="1" ht="12.75" customHeight="1" x14ac:dyDescent="0.25">
      <c r="A33" s="78"/>
      <c r="B33" s="56"/>
      <c r="C33" s="54"/>
      <c r="D33" s="79"/>
      <c r="E33" s="56"/>
      <c r="F33" s="118"/>
      <c r="G33" s="117"/>
      <c r="H33" s="56"/>
      <c r="I33" s="56"/>
      <c r="J33" s="56"/>
      <c r="K33" s="56" t="s">
        <v>55</v>
      </c>
      <c r="L33" s="56"/>
      <c r="M33" s="85"/>
      <c r="N33" s="85"/>
      <c r="O33" s="85"/>
      <c r="P33" s="56"/>
      <c r="Q33" s="56"/>
      <c r="R33" s="56"/>
      <c r="S33" s="56"/>
      <c r="T33" s="77"/>
    </row>
    <row r="34" spans="1:20" s="8" customFormat="1" ht="12.75" customHeight="1" x14ac:dyDescent="0.2">
      <c r="A34" s="78"/>
      <c r="B34" s="56"/>
      <c r="C34" s="56" t="s">
        <v>56</v>
      </c>
      <c r="D34" s="56"/>
      <c r="E34" s="56"/>
      <c r="F34" s="56" t="s">
        <v>13</v>
      </c>
      <c r="G34" s="56"/>
      <c r="H34" s="56"/>
      <c r="I34" s="56"/>
      <c r="J34" s="83"/>
      <c r="K34" s="32" t="b">
        <v>0</v>
      </c>
      <c r="L34" s="56" t="s">
        <v>57</v>
      </c>
      <c r="M34" s="85"/>
      <c r="N34" s="85"/>
      <c r="O34" s="85"/>
      <c r="P34" s="56"/>
      <c r="Q34" s="56"/>
      <c r="R34" s="56"/>
      <c r="S34" s="56"/>
      <c r="T34" s="77"/>
    </row>
    <row r="35" spans="1:20" ht="12.75" customHeight="1" x14ac:dyDescent="0.25">
      <c r="A35" s="78"/>
      <c r="B35" s="56"/>
      <c r="C35" s="56"/>
      <c r="D35" s="56"/>
      <c r="E35" s="56"/>
      <c r="F35" s="56"/>
      <c r="G35" s="56"/>
      <c r="H35" s="56"/>
      <c r="I35" s="53"/>
      <c r="J35" s="84"/>
      <c r="K35" s="32" t="b">
        <v>0</v>
      </c>
      <c r="L35" s="56" t="s">
        <v>58</v>
      </c>
      <c r="M35" s="85"/>
      <c r="N35" s="85"/>
      <c r="O35" s="85"/>
      <c r="P35" s="86" t="s">
        <v>59</v>
      </c>
      <c r="Q35" s="109"/>
      <c r="R35" s="110"/>
      <c r="S35" s="110"/>
      <c r="T35" s="111"/>
    </row>
    <row r="36" spans="1:20" ht="12.75" customHeight="1" x14ac:dyDescent="0.25">
      <c r="A36" s="78"/>
      <c r="B36" s="56"/>
      <c r="C36" s="54"/>
      <c r="D36" s="79"/>
      <c r="E36" s="56"/>
      <c r="F36" s="118"/>
      <c r="G36" s="117"/>
      <c r="H36" s="53"/>
      <c r="I36" s="53"/>
      <c r="J36" s="53"/>
      <c r="K36" s="110"/>
      <c r="L36" s="110"/>
      <c r="M36" s="110"/>
      <c r="N36" s="110"/>
      <c r="O36" s="110"/>
      <c r="P36" s="110"/>
      <c r="Q36" s="110"/>
      <c r="R36" s="110"/>
      <c r="S36" s="110"/>
      <c r="T36" s="111"/>
    </row>
    <row r="37" spans="1:20" ht="12.75" customHeight="1" x14ac:dyDescent="0.25">
      <c r="A37" s="78"/>
      <c r="B37" s="56"/>
      <c r="C37" s="56" t="s">
        <v>60</v>
      </c>
      <c r="D37" s="56"/>
      <c r="E37" s="56"/>
      <c r="F37" s="56" t="s">
        <v>13</v>
      </c>
      <c r="G37" s="56"/>
      <c r="H37" s="53"/>
      <c r="I37" s="53"/>
      <c r="J37" s="53"/>
      <c r="K37" s="107"/>
      <c r="L37" s="107"/>
      <c r="M37" s="107"/>
      <c r="N37" s="107"/>
      <c r="O37" s="107"/>
      <c r="P37" s="107"/>
      <c r="Q37" s="107"/>
      <c r="R37" s="107"/>
      <c r="S37" s="107"/>
      <c r="T37" s="108"/>
    </row>
    <row r="38" spans="1:20" ht="12.75" customHeight="1" thickBot="1" x14ac:dyDescent="0.3">
      <c r="A38" s="80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7"/>
    </row>
    <row r="39" spans="1:20" ht="12.75" customHeight="1" x14ac:dyDescent="0.25">
      <c r="A39" s="8"/>
      <c r="B39" s="8"/>
      <c r="C39" s="8"/>
      <c r="D39" s="8"/>
      <c r="E39" s="8"/>
      <c r="F39" s="8"/>
      <c r="G39" s="8"/>
      <c r="R39" s="11" t="s">
        <v>69</v>
      </c>
    </row>
    <row r="40" spans="1:20" ht="12.75" customHeight="1" x14ac:dyDescent="0.25">
      <c r="A40" s="8"/>
      <c r="B40" s="8"/>
      <c r="C40" s="8"/>
      <c r="D40" s="8"/>
      <c r="E40" s="8"/>
      <c r="F40" s="8"/>
      <c r="G40" s="8"/>
    </row>
    <row r="41" spans="1:20" ht="12.75" customHeight="1" x14ac:dyDescent="0.25">
      <c r="A41" s="8"/>
      <c r="B41" s="8"/>
      <c r="C41" s="8"/>
      <c r="D41" s="8"/>
      <c r="E41" s="8"/>
      <c r="F41" s="8"/>
      <c r="G41" s="8"/>
    </row>
    <row r="42" spans="1:20" ht="12.75" customHeight="1" x14ac:dyDescent="0.25">
      <c r="C42" s="8"/>
      <c r="D42" s="8"/>
      <c r="E42" s="8"/>
      <c r="F42" s="8"/>
      <c r="G42" s="8"/>
    </row>
    <row r="43" spans="1:20" x14ac:dyDescent="0.25">
      <c r="C43" s="8"/>
      <c r="D43" s="8"/>
      <c r="E43" s="8"/>
      <c r="F43" s="8"/>
      <c r="G43" s="8"/>
    </row>
    <row r="44" spans="1:20" x14ac:dyDescent="0.25">
      <c r="C44" s="8"/>
      <c r="D44" s="8"/>
      <c r="E44" s="8"/>
      <c r="F44" s="8"/>
      <c r="G44" s="8"/>
    </row>
  </sheetData>
  <sheetProtection algorithmName="SHA-512" hashValue="e+i/neEbSoWMObOH6PM0oDvDbt3LqMWx3D3eLjPaN4nBsrmZqSAPTDjg2hyO9MGiGE8jmfJMs6wo0nCsqDKNIA==" saltValue="HOYSKlIeqykfUWglxo+QSA==" spinCount="100000" sheet="1" selectLockedCells="1"/>
  <mergeCells count="15">
    <mergeCell ref="K37:T37"/>
    <mergeCell ref="P29:T29"/>
    <mergeCell ref="K30:T30"/>
    <mergeCell ref="C4:E4"/>
    <mergeCell ref="H4:I4"/>
    <mergeCell ref="C5:E5"/>
    <mergeCell ref="H5:I5"/>
    <mergeCell ref="R5:T5"/>
    <mergeCell ref="R4:T4"/>
    <mergeCell ref="F30:G30"/>
    <mergeCell ref="F33:G33"/>
    <mergeCell ref="F36:G36"/>
    <mergeCell ref="K23:T23"/>
    <mergeCell ref="Q35:T35"/>
    <mergeCell ref="K36:T36"/>
  </mergeCells>
  <conditionalFormatting sqref="J8:J19">
    <cfRule type="cellIs" dxfId="3" priority="4" stopIfTrue="1" operator="greaterThan">
      <formula>13</formula>
    </cfRule>
  </conditionalFormatting>
  <conditionalFormatting sqref="K8:K19">
    <cfRule type="cellIs" dxfId="2" priority="3" operator="greaterThan">
      <formula>14</formula>
    </cfRule>
  </conditionalFormatting>
  <conditionalFormatting sqref="L8:L19">
    <cfRule type="cellIs" dxfId="1" priority="2" stopIfTrue="1" operator="greaterThan">
      <formula>23</formula>
    </cfRule>
  </conditionalFormatting>
  <conditionalFormatting sqref="P8:P19">
    <cfRule type="cellIs" dxfId="0" priority="1" stopIfTrue="1" operator="greaterThan">
      <formula>50</formula>
    </cfRule>
  </conditionalFormatting>
  <pageMargins left="0.7" right="0.7" top="0.75" bottom="0.75" header="0.3" footer="0.3"/>
  <pageSetup scale="8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200025</xdr:colOff>
                    <xdr:row>7</xdr:row>
                    <xdr:rowOff>152400</xdr:rowOff>
                  </from>
                  <to>
                    <xdr:col>2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2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200025</xdr:colOff>
                    <xdr:row>11</xdr:row>
                    <xdr:rowOff>152400</xdr:rowOff>
                  </from>
                  <to>
                    <xdr:col>2</xdr:col>
                    <xdr:colOff>104775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142875</xdr:rowOff>
                  </from>
                  <to>
                    <xdr:col>2</xdr:col>
                    <xdr:colOff>142875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123825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0</xdr:rowOff>
                  </from>
                  <to>
                    <xdr:col>2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133350</xdr:rowOff>
                  </from>
                  <to>
                    <xdr:col>11</xdr:col>
                    <xdr:colOff>371475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123825</xdr:rowOff>
                  </from>
                  <to>
                    <xdr:col>11</xdr:col>
                    <xdr:colOff>371475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Williams</dc:creator>
  <cp:lastModifiedBy>Susan D. Brantley</cp:lastModifiedBy>
  <cp:lastPrinted>2023-05-08T12:27:28Z</cp:lastPrinted>
  <dcterms:created xsi:type="dcterms:W3CDTF">2021-07-12T18:19:48Z</dcterms:created>
  <dcterms:modified xsi:type="dcterms:W3CDTF">2025-01-06T15:02:04Z</dcterms:modified>
</cp:coreProperties>
</file>